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0" sheetId="1" r:id="rId1"/>
  </sheets>
  <definedNames>
    <definedName name="_xlnm.Print_Area" localSheetId="0">'f-20'!$A$1:$O$126</definedName>
    <definedName name="_xlnm.Print_Titles" localSheetId="0">'f-20'!$A:$A,'f-20'!$4:$4</definedName>
  </definedNames>
  <calcPr fullCalcOnLoad="1"/>
</workbook>
</file>

<file path=xl/sharedStrings.xml><?xml version="1.0" encoding="utf-8"?>
<sst xmlns="http://schemas.openxmlformats.org/spreadsheetml/2006/main" count="106" uniqueCount="106">
  <si>
    <t>Town Expenditures</t>
  </si>
  <si>
    <t>Expenditures</t>
  </si>
  <si>
    <t>Total Expenditures and Other Sources</t>
  </si>
  <si>
    <t>Other Uses</t>
  </si>
  <si>
    <t>Transfers</t>
  </si>
  <si>
    <t>General Government</t>
  </si>
  <si>
    <t>Operations</t>
  </si>
  <si>
    <t>Adminstration</t>
  </si>
  <si>
    <t>County Distribution of Sales Tax</t>
  </si>
  <si>
    <t>Miscellaneous General Government</t>
  </si>
  <si>
    <t>Zoning and Planning</t>
  </si>
  <si>
    <t>Judgements</t>
  </si>
  <si>
    <t>Education</t>
  </si>
  <si>
    <t>Instruction</t>
  </si>
  <si>
    <t>Instructional Support</t>
  </si>
  <si>
    <t>Pupil Services</t>
  </si>
  <si>
    <t>Education – Transportation</t>
  </si>
  <si>
    <t>Student Activities</t>
  </si>
  <si>
    <t>Community College</t>
  </si>
  <si>
    <t>Miscellaneous Education</t>
  </si>
  <si>
    <t>Public Safety</t>
  </si>
  <si>
    <t>Public Safety Administration</t>
  </si>
  <si>
    <t>Police</t>
  </si>
  <si>
    <t>Fire Protection</t>
  </si>
  <si>
    <t>Emergency Response</t>
  </si>
  <si>
    <t>Correctional Services</t>
  </si>
  <si>
    <t>Disaster Response</t>
  </si>
  <si>
    <t>Homeland Security and Civil Defense</t>
  </si>
  <si>
    <t>Miscellaneous Public Safety</t>
  </si>
  <si>
    <t>Health</t>
  </si>
  <si>
    <t>Public Health Administration</t>
  </si>
  <si>
    <t>Public Health Services</t>
  </si>
  <si>
    <t>Mental Health Services</t>
  </si>
  <si>
    <t>Environmental Services</t>
  </si>
  <si>
    <t>Public Health Facilities</t>
  </si>
  <si>
    <t>Miscellaneous Public Health</t>
  </si>
  <si>
    <t>Transportation</t>
  </si>
  <si>
    <t>Highways</t>
  </si>
  <si>
    <t>Highway Services to Other Governments</t>
  </si>
  <si>
    <t>Bus Service</t>
  </si>
  <si>
    <t>Airports</t>
  </si>
  <si>
    <t>Rail Service</t>
  </si>
  <si>
    <t>Waterways</t>
  </si>
  <si>
    <t>Transportation Facilities</t>
  </si>
  <si>
    <t>Transportation Ancillary</t>
  </si>
  <si>
    <t>Miscellaneous Transportation</t>
  </si>
  <si>
    <t>Social Services</t>
  </si>
  <si>
    <t>Public Facilities</t>
  </si>
  <si>
    <t>Miscellaneous Social Services</t>
  </si>
  <si>
    <t>Social Service Administration</t>
  </si>
  <si>
    <t>Financial Assistance</t>
  </si>
  <si>
    <t>Medicaid</t>
  </si>
  <si>
    <t>Non-Medicaid Medical Assistance</t>
  </si>
  <si>
    <t>Housing Assistance</t>
  </si>
  <si>
    <t>Employment Services</t>
  </si>
  <si>
    <t>Youth Services</t>
  </si>
  <si>
    <t>Economic Development</t>
  </si>
  <si>
    <t>Economic Development Administration</t>
  </si>
  <si>
    <t>Development Infrastructure</t>
  </si>
  <si>
    <t>Promotion</t>
  </si>
  <si>
    <t>Economic Development Grants</t>
  </si>
  <si>
    <t>Miscellaneous Economic Development</t>
  </si>
  <si>
    <t>Culture and Recreation</t>
  </si>
  <si>
    <t>Recreation Services</t>
  </si>
  <si>
    <t>Adult Recreation</t>
  </si>
  <si>
    <t>Youth Recreation</t>
  </si>
  <si>
    <t>Library</t>
  </si>
  <si>
    <t>Miscellaneous Culture and Recreation</t>
  </si>
  <si>
    <t>Cultural Services</t>
  </si>
  <si>
    <t>Community Services</t>
  </si>
  <si>
    <t>Constituent Services</t>
  </si>
  <si>
    <t>Elder Services</t>
  </si>
  <si>
    <t>Natural Resource</t>
  </si>
  <si>
    <t>Student Census</t>
  </si>
  <si>
    <t>Miscellaneous Community Services</t>
  </si>
  <si>
    <t>Utilities</t>
  </si>
  <si>
    <t>Water</t>
  </si>
  <si>
    <t>Electricity</t>
  </si>
  <si>
    <t>Natural Gas</t>
  </si>
  <si>
    <t>Steam</t>
  </si>
  <si>
    <t>Sanitation</t>
  </si>
  <si>
    <t>Sewer</t>
  </si>
  <si>
    <t>Storm Sewer</t>
  </si>
  <si>
    <t>Refuse and Garbage</t>
  </si>
  <si>
    <t>Landfill Closures</t>
  </si>
  <si>
    <t>Drainage</t>
  </si>
  <si>
    <t>Miscellaneous Sanitation</t>
  </si>
  <si>
    <t>Employee Benefits</t>
  </si>
  <si>
    <t>Retirement – State/Local</t>
  </si>
  <si>
    <t>Retirement – Police and Fire</t>
  </si>
  <si>
    <t>Retirement – Teacher</t>
  </si>
  <si>
    <r>
      <t>LOSAP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/Miscellaneous</t>
    </r>
  </si>
  <si>
    <t>Social Security</t>
  </si>
  <si>
    <t>Medical Insurance</t>
  </si>
  <si>
    <t>Disability Insurance</t>
  </si>
  <si>
    <t>Life Insurance</t>
  </si>
  <si>
    <t>Worker's Compensation</t>
  </si>
  <si>
    <t>Unemployment Insurance</t>
  </si>
  <si>
    <t>Union Benefits Program</t>
  </si>
  <si>
    <t>Unclassified Employee Benefits</t>
  </si>
  <si>
    <t>Debt Service</t>
  </si>
  <si>
    <t>Debt Principal</t>
  </si>
  <si>
    <t>Interest on Debt</t>
  </si>
  <si>
    <t>1  Length of service award program.</t>
  </si>
  <si>
    <t>SOURCE:  New York State Office of the State Comptroller, "Financial Data for Local Governments," https://www.osc.state.ny.us/localgov/datanstat/findata/index_choice.htm (last viewed November 18, 2019).</t>
  </si>
  <si>
    <t>New York State — Selected Fiscal Years Ended in 2005-18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</si>
</sst>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"/>
  </numFmts>
  <fonts count="46">
    <font>
      <sz val="12"/>
      <name val="Times New Roman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quotePrefix="1">
      <alignment horizontal="right"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readingOrder="1"/>
    </xf>
    <xf numFmtId="0" fontId="4" fillId="0" borderId="0" xfId="0" applyFont="1" applyFill="1" applyAlignment="1">
      <alignment horizontal="left"/>
    </xf>
    <xf numFmtId="170" fontId="1" fillId="0" borderId="0" xfId="0" applyNumberFormat="1" applyFont="1" applyFill="1" applyAlignment="1" quotePrefix="1">
      <alignment horizontal="right"/>
    </xf>
    <xf numFmtId="170" fontId="1" fillId="0" borderId="0" xfId="0" applyNumberFormat="1" applyFont="1" applyFill="1" applyAlignment="1">
      <alignment/>
    </xf>
    <xf numFmtId="170" fontId="44" fillId="0" borderId="0" xfId="0" applyNumberFormat="1" applyFont="1" applyFill="1" applyAlignment="1">
      <alignment horizontal="right" wrapText="1" readingOrder="1"/>
    </xf>
    <xf numFmtId="170" fontId="45" fillId="0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170" fontId="1" fillId="33" borderId="0" xfId="0" applyNumberFormat="1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170" fontId="44" fillId="0" borderId="0" xfId="0" applyNumberFormat="1" applyFont="1" applyFill="1" applyAlignment="1">
      <alignment horizontal="right" readingOrder="1"/>
    </xf>
    <xf numFmtId="170" fontId="45" fillId="0" borderId="0" xfId="56" applyNumberFormat="1" applyFont="1" applyFill="1" applyBorder="1">
      <alignment/>
      <protection/>
    </xf>
    <xf numFmtId="170" fontId="45" fillId="0" borderId="0" xfId="0" applyNumberFormat="1" applyFont="1" applyAlignment="1">
      <alignment/>
    </xf>
    <xf numFmtId="0" fontId="35" fillId="0" borderId="0" xfId="52" applyNumberForma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375" style="17" customWidth="1"/>
    <col min="2" max="5" width="15.625" style="17" customWidth="1"/>
    <col min="6" max="15" width="15.625" style="27" customWidth="1"/>
    <col min="16" max="17" width="15.625" style="17" customWidth="1"/>
    <col min="18" max="21" width="15.625" style="1" customWidth="1"/>
    <col min="22" max="22" width="14.00390625" style="1" customWidth="1"/>
    <col min="23" max="23" width="11.50390625" style="1" bestFit="1" customWidth="1"/>
    <col min="24" max="24" width="2.625" style="1" customWidth="1"/>
    <col min="25" max="25" width="11.50390625" style="1" bestFit="1" customWidth="1"/>
    <col min="26" max="26" width="2.625" style="1" customWidth="1"/>
    <col min="27" max="27" width="11.50390625" style="1" bestFit="1" customWidth="1"/>
    <col min="28" max="28" width="2.625" style="1" customWidth="1"/>
    <col min="29" max="29" width="11.50390625" style="1" bestFit="1" customWidth="1"/>
    <col min="30" max="16384" width="9.00390625" style="1" customWidth="1"/>
  </cols>
  <sheetData>
    <row r="1" spans="2:36" ht="20.25">
      <c r="B1" s="22" t="s">
        <v>0</v>
      </c>
      <c r="C1" s="22"/>
      <c r="D1" s="22"/>
      <c r="E1" s="22"/>
      <c r="F1" s="13"/>
      <c r="G1" s="13"/>
      <c r="H1" s="13"/>
      <c r="I1" s="13"/>
      <c r="J1" s="13"/>
      <c r="K1" s="13"/>
      <c r="L1" s="13"/>
      <c r="M1" s="13"/>
      <c r="N1" s="13"/>
      <c r="O1" s="7"/>
      <c r="P1" s="7"/>
      <c r="Q1" s="12"/>
      <c r="R1" s="2"/>
      <c r="S1" s="2"/>
      <c r="T1" s="4"/>
      <c r="U1" s="2"/>
      <c r="V1" s="2"/>
      <c r="AC1" s="3"/>
      <c r="AD1" s="2"/>
      <c r="AE1" s="2"/>
      <c r="AF1" s="2"/>
      <c r="AG1" s="2"/>
      <c r="AH1" s="2"/>
      <c r="AI1" s="2"/>
      <c r="AJ1" s="2"/>
    </row>
    <row r="2" spans="2:36" ht="20.25">
      <c r="B2" s="22" t="s">
        <v>105</v>
      </c>
      <c r="C2" s="22"/>
      <c r="D2" s="22"/>
      <c r="E2" s="22"/>
      <c r="F2" s="13"/>
      <c r="G2" s="13"/>
      <c r="H2" s="13"/>
      <c r="I2" s="13"/>
      <c r="J2" s="13"/>
      <c r="K2" s="13"/>
      <c r="L2" s="13"/>
      <c r="M2" s="13"/>
      <c r="N2" s="13"/>
      <c r="O2" s="7"/>
      <c r="P2" s="7"/>
      <c r="Q2" s="12"/>
      <c r="R2" s="2"/>
      <c r="S2" s="2"/>
      <c r="T2" s="2"/>
      <c r="U2" s="2"/>
      <c r="V2" s="2"/>
      <c r="AC2" s="3"/>
      <c r="AD2" s="2"/>
      <c r="AE2" s="2"/>
      <c r="AF2" s="2"/>
      <c r="AG2" s="2"/>
      <c r="AH2" s="2"/>
      <c r="AI2" s="2"/>
      <c r="AJ2" s="2"/>
    </row>
    <row r="3" spans="1:3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2"/>
      <c r="AE3" s="2"/>
      <c r="AF3" s="2"/>
      <c r="AG3" s="2"/>
      <c r="AH3" s="2"/>
      <c r="AI3" s="2"/>
      <c r="AJ3" s="2"/>
    </row>
    <row r="4" spans="1:36" ht="15.75">
      <c r="A4" s="14"/>
      <c r="B4" s="14">
        <v>2018</v>
      </c>
      <c r="C4" s="14">
        <v>2017</v>
      </c>
      <c r="D4" s="14">
        <v>2016</v>
      </c>
      <c r="E4" s="14">
        <v>2015</v>
      </c>
      <c r="F4" s="15">
        <v>2014</v>
      </c>
      <c r="G4" s="16">
        <v>2013</v>
      </c>
      <c r="H4" s="16">
        <v>2012</v>
      </c>
      <c r="I4" s="16">
        <v>2011</v>
      </c>
      <c r="J4" s="16">
        <v>2010</v>
      </c>
      <c r="K4" s="16">
        <v>2009</v>
      </c>
      <c r="L4" s="16">
        <v>2008</v>
      </c>
      <c r="M4" s="16">
        <v>2007</v>
      </c>
      <c r="N4" s="16">
        <v>2006</v>
      </c>
      <c r="O4" s="15">
        <v>2005</v>
      </c>
      <c r="AD4" s="2"/>
      <c r="AE4" s="2"/>
      <c r="AF4" s="2"/>
      <c r="AG4" s="2"/>
      <c r="AH4" s="2"/>
      <c r="AI4" s="2"/>
      <c r="AJ4" s="2"/>
    </row>
    <row r="5" spans="1:36" ht="15.75">
      <c r="A5" s="18"/>
      <c r="B5" s="18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AD5" s="2"/>
      <c r="AE5" s="2"/>
      <c r="AF5" s="2"/>
      <c r="AG5" s="2"/>
      <c r="AH5" s="2"/>
      <c r="AI5" s="2"/>
      <c r="AJ5" s="2"/>
    </row>
    <row r="6" spans="1:36" ht="15.75">
      <c r="A6" s="7" t="s">
        <v>2</v>
      </c>
      <c r="B6" s="23">
        <f>+B9+B11</f>
        <v>8709733006.319996</v>
      </c>
      <c r="C6" s="23">
        <f>+C9+C11</f>
        <v>8348699618.96</v>
      </c>
      <c r="D6" s="23">
        <f>+D9+D11</f>
        <v>8392828700.629998</v>
      </c>
      <c r="E6" s="23">
        <f>+E9+E11</f>
        <v>8360992375.709998</v>
      </c>
      <c r="F6" s="23">
        <f>+F9+F11</f>
        <v>8266754585.64</v>
      </c>
      <c r="G6" s="23">
        <f aca="true" t="shared" si="0" ref="G6:O6">+G9+G11</f>
        <v>8130122318.950002</v>
      </c>
      <c r="H6" s="23">
        <f t="shared" si="0"/>
        <v>7947625448.000001</v>
      </c>
      <c r="I6" s="23">
        <f t="shared" si="0"/>
        <v>8054599071.869999</v>
      </c>
      <c r="J6" s="23">
        <f t="shared" si="0"/>
        <v>7713600119.539999</v>
      </c>
      <c r="K6" s="23">
        <f t="shared" si="0"/>
        <v>7595996795.83</v>
      </c>
      <c r="L6" s="23">
        <f>+L9+L11</f>
        <v>7729172267</v>
      </c>
      <c r="M6" s="23">
        <f>+M9+M11</f>
        <v>7411284478</v>
      </c>
      <c r="N6" s="23">
        <f>+N9+N11</f>
        <v>7009583775</v>
      </c>
      <c r="O6" s="23">
        <f t="shared" si="0"/>
        <v>6782394515</v>
      </c>
      <c r="AD6" s="2"/>
      <c r="AE6" s="2"/>
      <c r="AF6" s="2"/>
      <c r="AG6" s="2"/>
      <c r="AH6" s="2"/>
      <c r="AI6" s="2"/>
      <c r="AJ6" s="2"/>
    </row>
    <row r="7" spans="1:36" ht="15.75">
      <c r="A7" s="7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AD7" s="2"/>
      <c r="AE7" s="2"/>
      <c r="AF7" s="2"/>
      <c r="AG7" s="2"/>
      <c r="AH7" s="2"/>
      <c r="AI7" s="2"/>
      <c r="AJ7" s="2"/>
    </row>
    <row r="8" spans="1:36" ht="15.75">
      <c r="A8" s="8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AD8" s="2"/>
      <c r="AE8" s="2"/>
      <c r="AF8" s="2"/>
      <c r="AG8" s="2"/>
      <c r="AH8" s="2"/>
      <c r="AI8" s="2"/>
      <c r="AJ8" s="2"/>
    </row>
    <row r="9" spans="1:36" ht="15.75">
      <c r="A9" s="9" t="s">
        <v>4</v>
      </c>
      <c r="B9" s="32">
        <v>569396298.29</v>
      </c>
      <c r="C9" s="32">
        <v>540830423.0899998</v>
      </c>
      <c r="D9" s="32">
        <v>563016403.0599998</v>
      </c>
      <c r="E9" s="32">
        <v>522095594.6899999</v>
      </c>
      <c r="F9" s="32">
        <v>523657939.01000017</v>
      </c>
      <c r="G9" s="32">
        <v>494106137.8900001</v>
      </c>
      <c r="H9" s="32">
        <v>470284964.61</v>
      </c>
      <c r="I9" s="31">
        <v>523934643.9</v>
      </c>
      <c r="J9" s="26">
        <v>499536775.76000017</v>
      </c>
      <c r="K9" s="26">
        <v>497704976.8499999</v>
      </c>
      <c r="L9" s="30">
        <v>510179516</v>
      </c>
      <c r="M9" s="30">
        <v>471106048</v>
      </c>
      <c r="N9" s="25">
        <v>455528455</v>
      </c>
      <c r="O9" s="30">
        <v>437340886</v>
      </c>
      <c r="AD9" s="2"/>
      <c r="AE9" s="2"/>
      <c r="AF9" s="2"/>
      <c r="AG9" s="2"/>
      <c r="AH9" s="2"/>
      <c r="AI9" s="2"/>
      <c r="AJ9" s="2"/>
    </row>
    <row r="10" spans="1:36" ht="15.75">
      <c r="A10" s="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AD10" s="2"/>
      <c r="AE10" s="2"/>
      <c r="AF10" s="2"/>
      <c r="AG10" s="2"/>
      <c r="AH10" s="2"/>
      <c r="AI10" s="2"/>
      <c r="AJ10" s="2"/>
    </row>
    <row r="11" spans="1:36" ht="15.75">
      <c r="A11" s="8" t="s">
        <v>1</v>
      </c>
      <c r="B11" s="25">
        <f>+B13+B21+B30+B40+B48+B59+B70+B77+B85+B92+B98+B106+B120</f>
        <v>8140336708.029997</v>
      </c>
      <c r="C11" s="25">
        <f>+C13+C21+C30+C40+C48+C59+C70+C77+C85+C92+C98+C106+C120</f>
        <v>7807869195.87</v>
      </c>
      <c r="D11" s="25">
        <f>+D13+D21+D30+D40+D48+D59+D70+D77+D85+D92+D98+D106+D120</f>
        <v>7829812297.569999</v>
      </c>
      <c r="E11" s="25">
        <f>+E13+E21+E30+E40+E48+E59+E70+E77+E85+E92+E98+E106+E120</f>
        <v>7838896781.019999</v>
      </c>
      <c r="F11" s="25">
        <f aca="true" t="shared" si="1" ref="F11:K11">+F13+F21+F30+F40+F48+F59+F70+F77+F85+F92+F98+F106+F120</f>
        <v>7743096646.63</v>
      </c>
      <c r="G11" s="25">
        <f t="shared" si="1"/>
        <v>7636016181.060001</v>
      </c>
      <c r="H11" s="25">
        <f t="shared" si="1"/>
        <v>7477340483.390001</v>
      </c>
      <c r="I11" s="25">
        <f t="shared" si="1"/>
        <v>7530664427.969999</v>
      </c>
      <c r="J11" s="25">
        <f t="shared" si="1"/>
        <v>7214063343.779999</v>
      </c>
      <c r="K11" s="25">
        <f t="shared" si="1"/>
        <v>7098291818.9800005</v>
      </c>
      <c r="L11" s="25">
        <f>+L13+L21+L30+L40+L48+L59+L70+L77+L85+L92+L98+L106+L120-2</f>
        <v>7218992751</v>
      </c>
      <c r="M11" s="25">
        <f>+M13+M21+M30+M40+M48+M59+M70+M77+M85+M92+M98+M106+M120-4</f>
        <v>6940178430</v>
      </c>
      <c r="N11" s="25">
        <f>+N13+N21+N30+N40+N48+N59+N70+N77+N85+N92+N98+N106+N120-1</f>
        <v>6554055320</v>
      </c>
      <c r="O11" s="25">
        <f>+O13+O21+O30+O40+O48+O59+O70+O77+O85+O92+O98+O106+O120-2</f>
        <v>6345053629</v>
      </c>
      <c r="AD11" s="2"/>
      <c r="AE11" s="2"/>
      <c r="AF11" s="2"/>
      <c r="AG11" s="2"/>
      <c r="AH11" s="2"/>
      <c r="AI11" s="2"/>
      <c r="AJ11" s="2"/>
    </row>
    <row r="12" spans="1:36" ht="15.75">
      <c r="A12" s="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AD12" s="2"/>
      <c r="AE12" s="2"/>
      <c r="AF12" s="2"/>
      <c r="AG12" s="2"/>
      <c r="AH12" s="2"/>
      <c r="AI12" s="2"/>
      <c r="AJ12" s="2"/>
    </row>
    <row r="13" spans="1:36" ht="15.75">
      <c r="A13" s="9" t="s">
        <v>5</v>
      </c>
      <c r="B13" s="25">
        <f>SUM(B14:B19)</f>
        <v>1167958653.8799996</v>
      </c>
      <c r="C13" s="25">
        <f>SUM(C14:C19)</f>
        <v>1140492941.8099997</v>
      </c>
      <c r="D13" s="25">
        <f>SUM(D14:D19)</f>
        <v>1114129384.7600002</v>
      </c>
      <c r="E13" s="25">
        <f>SUM(E14:E19)</f>
        <v>1116524970.1899998</v>
      </c>
      <c r="F13" s="25">
        <f>SUM(F14:F19)</f>
        <v>1125532955.19</v>
      </c>
      <c r="G13" s="25">
        <f aca="true" t="shared" si="2" ref="G13:O13">SUM(G14:G19)</f>
        <v>1074466625.2500002</v>
      </c>
      <c r="H13" s="25">
        <f t="shared" si="2"/>
        <v>1060918130.2100009</v>
      </c>
      <c r="I13" s="25">
        <f t="shared" si="2"/>
        <v>1053200079.0800003</v>
      </c>
      <c r="J13" s="25">
        <f t="shared" si="2"/>
        <v>1087521609.8199995</v>
      </c>
      <c r="K13" s="25">
        <f t="shared" si="2"/>
        <v>1092981482.9399996</v>
      </c>
      <c r="L13" s="25">
        <f>SUM(L14:L19)</f>
        <v>1120316704</v>
      </c>
      <c r="M13" s="25">
        <f>SUM(M14:M19)</f>
        <v>1138524454</v>
      </c>
      <c r="N13" s="25">
        <f t="shared" si="2"/>
        <v>1038694730</v>
      </c>
      <c r="O13" s="25">
        <f t="shared" si="2"/>
        <v>1014622891</v>
      </c>
      <c r="AD13" s="2"/>
      <c r="AE13" s="2"/>
      <c r="AF13" s="2"/>
      <c r="AG13" s="2"/>
      <c r="AH13" s="2"/>
      <c r="AI13" s="2"/>
      <c r="AJ13" s="2"/>
    </row>
    <row r="14" spans="1:36" ht="15.75">
      <c r="A14" s="10" t="s">
        <v>6</v>
      </c>
      <c r="B14" s="32">
        <v>524214607.9199996</v>
      </c>
      <c r="C14" s="32">
        <v>501498909.08000016</v>
      </c>
      <c r="D14" s="32">
        <v>485068122.4100002</v>
      </c>
      <c r="E14" s="32">
        <v>484429915.73000014</v>
      </c>
      <c r="F14" s="32">
        <v>504694397.96999985</v>
      </c>
      <c r="G14" s="32">
        <v>464789761.0200001</v>
      </c>
      <c r="H14" s="32">
        <v>448428189.95000064</v>
      </c>
      <c r="I14" s="31">
        <v>454681241.4000003</v>
      </c>
      <c r="J14" s="26">
        <v>492266561.89999986</v>
      </c>
      <c r="K14" s="26">
        <v>492473695.4400002</v>
      </c>
      <c r="L14" s="30">
        <v>519431447</v>
      </c>
      <c r="M14" s="30">
        <v>553291645</v>
      </c>
      <c r="N14" s="25">
        <v>509949157</v>
      </c>
      <c r="O14" s="30">
        <v>488926923</v>
      </c>
      <c r="AD14" s="2"/>
      <c r="AE14" s="2"/>
      <c r="AF14" s="2"/>
      <c r="AG14" s="2"/>
      <c r="AH14" s="2"/>
      <c r="AI14" s="2"/>
      <c r="AJ14" s="2"/>
    </row>
    <row r="15" spans="1:36" ht="15.75">
      <c r="A15" s="10" t="s">
        <v>7</v>
      </c>
      <c r="B15" s="32">
        <v>530559606.79999983</v>
      </c>
      <c r="C15" s="32">
        <v>513253903.7599995</v>
      </c>
      <c r="D15" s="32">
        <v>520879051.7500001</v>
      </c>
      <c r="E15" s="32">
        <v>506901811.2399997</v>
      </c>
      <c r="F15" s="32">
        <v>506371151.9000003</v>
      </c>
      <c r="G15" s="32">
        <v>486382844.24000025</v>
      </c>
      <c r="H15" s="32">
        <v>490549803.5000002</v>
      </c>
      <c r="I15" s="31">
        <v>482601580.08</v>
      </c>
      <c r="J15" s="26">
        <v>481926710.4299995</v>
      </c>
      <c r="K15" s="26">
        <v>483327211.6099996</v>
      </c>
      <c r="L15" s="30">
        <v>475416563</v>
      </c>
      <c r="M15" s="30">
        <v>452530610</v>
      </c>
      <c r="N15" s="25">
        <v>427983598</v>
      </c>
      <c r="O15" s="30">
        <v>424569538</v>
      </c>
      <c r="AD15" s="2"/>
      <c r="AE15" s="2"/>
      <c r="AF15" s="2"/>
      <c r="AG15" s="2"/>
      <c r="AH15" s="2"/>
      <c r="AI15" s="2"/>
      <c r="AJ15" s="2"/>
    </row>
    <row r="16" spans="1:36" ht="15.75">
      <c r="A16" s="10" t="s">
        <v>8</v>
      </c>
      <c r="B16" s="32">
        <v>30912.89</v>
      </c>
      <c r="C16" s="32">
        <v>30912.89</v>
      </c>
      <c r="D16" s="32">
        <v>0</v>
      </c>
      <c r="E16" s="32">
        <v>141122.07</v>
      </c>
      <c r="F16" s="32">
        <v>128750.41</v>
      </c>
      <c r="G16" s="32">
        <v>126856.39</v>
      </c>
      <c r="H16" s="32">
        <v>126504.26</v>
      </c>
      <c r="I16" s="31">
        <v>108947.71</v>
      </c>
      <c r="J16" s="26">
        <v>100901.05</v>
      </c>
      <c r="K16" s="26">
        <v>96737.76</v>
      </c>
      <c r="L16" s="30">
        <v>100985</v>
      </c>
      <c r="M16" s="30">
        <v>60626</v>
      </c>
      <c r="N16" s="25">
        <v>0</v>
      </c>
      <c r="O16" s="30">
        <v>0</v>
      </c>
      <c r="AD16" s="2"/>
      <c r="AE16" s="2"/>
      <c r="AF16" s="2"/>
      <c r="AG16" s="2"/>
      <c r="AH16" s="2"/>
      <c r="AI16" s="2"/>
      <c r="AJ16" s="2"/>
    </row>
    <row r="17" spans="1:36" ht="15.75">
      <c r="A17" s="10" t="s">
        <v>9</v>
      </c>
      <c r="B17" s="32">
        <v>14624041.569999997</v>
      </c>
      <c r="C17" s="32">
        <v>17544941.730000004</v>
      </c>
      <c r="D17" s="32">
        <v>16509344.049999999</v>
      </c>
      <c r="E17" s="32">
        <v>19101310.100000005</v>
      </c>
      <c r="F17" s="32">
        <v>20655847.810000002</v>
      </c>
      <c r="G17" s="32">
        <v>22721977.31</v>
      </c>
      <c r="H17" s="32">
        <v>20582627.69</v>
      </c>
      <c r="I17" s="31">
        <v>18076733.740000002</v>
      </c>
      <c r="J17" s="26">
        <v>19301721.110000003</v>
      </c>
      <c r="K17" s="26">
        <v>16769201.38</v>
      </c>
      <c r="L17" s="30">
        <v>18156598</v>
      </c>
      <c r="M17" s="30">
        <v>13288905</v>
      </c>
      <c r="N17" s="25">
        <v>13572690</v>
      </c>
      <c r="O17" s="30">
        <v>13378764</v>
      </c>
      <c r="AD17" s="2"/>
      <c r="AE17" s="2"/>
      <c r="AF17" s="2"/>
      <c r="AG17" s="2"/>
      <c r="AH17" s="2"/>
      <c r="AI17" s="2"/>
      <c r="AJ17" s="2"/>
    </row>
    <row r="18" spans="1:36" ht="15.75">
      <c r="A18" s="10" t="s">
        <v>10</v>
      </c>
      <c r="B18" s="32">
        <v>71720691.57000001</v>
      </c>
      <c r="C18" s="32">
        <v>76933847.80000003</v>
      </c>
      <c r="D18" s="32">
        <v>69775067.94999997</v>
      </c>
      <c r="E18" s="32">
        <v>70026684.7</v>
      </c>
      <c r="F18" s="32">
        <v>70151525.34999995</v>
      </c>
      <c r="G18" s="32">
        <v>70481428.59</v>
      </c>
      <c r="H18" s="32">
        <v>68512942.33000003</v>
      </c>
      <c r="I18" s="31">
        <v>73484876.50000004</v>
      </c>
      <c r="J18" s="26">
        <v>72908077.31000002</v>
      </c>
      <c r="K18" s="26">
        <v>68348767.84999995</v>
      </c>
      <c r="L18" s="30">
        <v>70349844</v>
      </c>
      <c r="M18" s="30">
        <v>68570774</v>
      </c>
      <c r="N18" s="25">
        <v>63496683</v>
      </c>
      <c r="O18" s="30">
        <v>64393243</v>
      </c>
      <c r="AI18" s="2"/>
      <c r="AJ18" s="2"/>
    </row>
    <row r="19" spans="1:36" ht="15.75">
      <c r="A19" s="10" t="s">
        <v>11</v>
      </c>
      <c r="B19" s="32">
        <v>26808793.129999995</v>
      </c>
      <c r="C19" s="32">
        <v>31230426.55000001</v>
      </c>
      <c r="D19" s="32">
        <v>21897798.599999987</v>
      </c>
      <c r="E19" s="32">
        <v>35924126.35000002</v>
      </c>
      <c r="F19" s="32">
        <v>23531281.749999993</v>
      </c>
      <c r="G19" s="32">
        <v>29963757.69999999</v>
      </c>
      <c r="H19" s="32">
        <v>32718062.479999993</v>
      </c>
      <c r="I19" s="31">
        <v>24246699.65</v>
      </c>
      <c r="J19" s="26">
        <v>21017638.02000001</v>
      </c>
      <c r="K19" s="26">
        <v>31965868.900000002</v>
      </c>
      <c r="L19" s="30">
        <v>36861267</v>
      </c>
      <c r="M19" s="30">
        <v>50781894</v>
      </c>
      <c r="N19" s="25">
        <v>23692602</v>
      </c>
      <c r="O19" s="30">
        <v>23354423</v>
      </c>
      <c r="AD19" s="2"/>
      <c r="AE19" s="2"/>
      <c r="AF19" s="2"/>
      <c r="AG19" s="2"/>
      <c r="AH19" s="2"/>
      <c r="AI19" s="2"/>
      <c r="AJ19" s="2"/>
    </row>
    <row r="20" spans="1:36" ht="15.75">
      <c r="A20" s="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AD20" s="2"/>
      <c r="AE20" s="6"/>
      <c r="AF20" s="2"/>
      <c r="AG20" s="2"/>
      <c r="AH20" s="2"/>
      <c r="AI20" s="2"/>
      <c r="AJ20" s="2"/>
    </row>
    <row r="21" spans="1:36" ht="15.75">
      <c r="A21" s="9" t="s">
        <v>12</v>
      </c>
      <c r="B21" s="25">
        <f>SUM(B22:B28)</f>
        <v>12917398.350000001</v>
      </c>
      <c r="C21" s="25">
        <f>SUM(C22:C28)</f>
        <v>14100089.999999998</v>
      </c>
      <c r="D21" s="25">
        <f>SUM(D22:D28)</f>
        <v>10709472.309999999</v>
      </c>
      <c r="E21" s="25">
        <f>SUM(E22:E28)</f>
        <v>10039110.84</v>
      </c>
      <c r="F21" s="25">
        <f>SUM(F22:F28)</f>
        <v>24745804.12</v>
      </c>
      <c r="G21" s="25">
        <f aca="true" t="shared" si="3" ref="G21:O21">SUM(G22:G28)</f>
        <v>3633673.99</v>
      </c>
      <c r="H21" s="25">
        <f t="shared" si="3"/>
        <v>4733882.41</v>
      </c>
      <c r="I21" s="25">
        <f t="shared" si="3"/>
        <v>3016229.32</v>
      </c>
      <c r="J21" s="25">
        <f t="shared" si="3"/>
        <v>3819716.22</v>
      </c>
      <c r="K21" s="25">
        <f t="shared" si="3"/>
        <v>4107883.98</v>
      </c>
      <c r="L21" s="25">
        <f>SUM(L22:L28)</f>
        <v>2834439</v>
      </c>
      <c r="M21" s="25">
        <f>SUM(M22:M28)</f>
        <v>2153252</v>
      </c>
      <c r="N21" s="25">
        <f t="shared" si="3"/>
        <v>1220597</v>
      </c>
      <c r="O21" s="25">
        <f t="shared" si="3"/>
        <v>2044077</v>
      </c>
      <c r="AD21" s="2"/>
      <c r="AE21" s="6"/>
      <c r="AF21" s="2"/>
      <c r="AG21" s="2"/>
      <c r="AH21" s="2"/>
      <c r="AI21" s="2"/>
      <c r="AJ21" s="2"/>
    </row>
    <row r="22" spans="1:36" ht="15.75">
      <c r="A22" s="10" t="s">
        <v>13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1">
        <v>0</v>
      </c>
      <c r="J22" s="26">
        <v>0</v>
      </c>
      <c r="K22" s="26">
        <v>0</v>
      </c>
      <c r="L22" s="30">
        <v>0</v>
      </c>
      <c r="M22" s="30">
        <v>0</v>
      </c>
      <c r="N22" s="25">
        <v>0</v>
      </c>
      <c r="O22" s="30">
        <v>0</v>
      </c>
      <c r="AD22" s="2"/>
      <c r="AE22" s="6"/>
      <c r="AF22" s="2"/>
      <c r="AG22" s="2"/>
      <c r="AH22" s="2"/>
      <c r="AI22" s="2"/>
      <c r="AJ22" s="2"/>
    </row>
    <row r="23" spans="1:36" ht="15.75">
      <c r="A23" s="10" t="s">
        <v>14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1">
        <v>0</v>
      </c>
      <c r="J23" s="26">
        <v>0</v>
      </c>
      <c r="K23" s="26">
        <v>0</v>
      </c>
      <c r="L23" s="30">
        <v>0</v>
      </c>
      <c r="M23" s="30">
        <v>0</v>
      </c>
      <c r="N23" s="25">
        <v>0</v>
      </c>
      <c r="O23" s="30">
        <v>0</v>
      </c>
      <c r="AD23" s="2"/>
      <c r="AE23" s="6"/>
      <c r="AF23" s="2"/>
      <c r="AG23" s="2"/>
      <c r="AH23" s="2"/>
      <c r="AI23" s="2"/>
      <c r="AJ23" s="2"/>
    </row>
    <row r="24" spans="1:36" ht="15.75">
      <c r="A24" s="10" t="s">
        <v>15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1">
        <v>0</v>
      </c>
      <c r="J24" s="26">
        <v>0</v>
      </c>
      <c r="K24" s="26">
        <v>0</v>
      </c>
      <c r="L24" s="30">
        <v>0</v>
      </c>
      <c r="M24" s="30">
        <v>0</v>
      </c>
      <c r="N24" s="25">
        <v>0</v>
      </c>
      <c r="O24" s="30">
        <v>0</v>
      </c>
      <c r="AD24" s="2"/>
      <c r="AE24" s="6"/>
      <c r="AF24" s="2"/>
      <c r="AG24" s="2"/>
      <c r="AH24" s="2"/>
      <c r="AI24" s="2"/>
      <c r="AJ24" s="2"/>
    </row>
    <row r="25" spans="1:36" ht="15.75">
      <c r="A25" s="10" t="s">
        <v>16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1">
        <v>0</v>
      </c>
      <c r="J25" s="26">
        <v>0</v>
      </c>
      <c r="K25" s="26">
        <v>0</v>
      </c>
      <c r="L25" s="30">
        <v>0</v>
      </c>
      <c r="M25" s="30">
        <v>0</v>
      </c>
      <c r="N25" s="25">
        <v>0</v>
      </c>
      <c r="O25" s="30">
        <v>0</v>
      </c>
      <c r="AD25" s="2"/>
      <c r="AE25" s="6"/>
      <c r="AF25" s="2"/>
      <c r="AG25" s="2"/>
      <c r="AH25" s="2"/>
      <c r="AI25" s="2"/>
      <c r="AJ25" s="2"/>
    </row>
    <row r="26" spans="1:36" ht="15.75">
      <c r="A26" s="10" t="s">
        <v>17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1">
        <v>0</v>
      </c>
      <c r="J26" s="26">
        <v>0</v>
      </c>
      <c r="K26" s="26">
        <v>0</v>
      </c>
      <c r="L26" s="30">
        <v>0</v>
      </c>
      <c r="M26" s="30">
        <v>0</v>
      </c>
      <c r="N26" s="25">
        <v>0</v>
      </c>
      <c r="O26" s="30">
        <v>0</v>
      </c>
      <c r="AD26" s="2"/>
      <c r="AE26" s="6"/>
      <c r="AF26" s="2"/>
      <c r="AG26" s="2"/>
      <c r="AH26" s="2"/>
      <c r="AI26" s="2"/>
      <c r="AJ26" s="2"/>
    </row>
    <row r="27" spans="1:36" ht="15.75">
      <c r="A27" s="10" t="s">
        <v>18</v>
      </c>
      <c r="B27" s="32">
        <v>3875873</v>
      </c>
      <c r="C27" s="32">
        <v>2901402</v>
      </c>
      <c r="D27" s="32">
        <v>2806988</v>
      </c>
      <c r="E27" s="32">
        <v>2199528</v>
      </c>
      <c r="F27" s="32">
        <v>5362135</v>
      </c>
      <c r="G27" s="32">
        <v>848848</v>
      </c>
      <c r="H27" s="32">
        <v>1512852.73</v>
      </c>
      <c r="I27" s="31">
        <v>0</v>
      </c>
      <c r="J27" s="26">
        <v>0</v>
      </c>
      <c r="K27" s="26">
        <v>0</v>
      </c>
      <c r="L27" s="30">
        <v>0</v>
      </c>
      <c r="M27" s="30">
        <v>0</v>
      </c>
      <c r="N27" s="25">
        <v>0</v>
      </c>
      <c r="O27" s="30">
        <v>0</v>
      </c>
      <c r="AD27" s="2"/>
      <c r="AE27" s="6"/>
      <c r="AF27" s="2"/>
      <c r="AG27" s="2"/>
      <c r="AH27" s="2"/>
      <c r="AI27" s="2"/>
      <c r="AJ27" s="2"/>
    </row>
    <row r="28" spans="1:36" ht="15.75">
      <c r="A28" s="10" t="s">
        <v>19</v>
      </c>
      <c r="B28" s="32">
        <v>9041525.350000001</v>
      </c>
      <c r="C28" s="32">
        <v>11198687.999999998</v>
      </c>
      <c r="D28" s="32">
        <v>7902484.31</v>
      </c>
      <c r="E28" s="32">
        <v>7839582.84</v>
      </c>
      <c r="F28" s="32">
        <v>19383669.12</v>
      </c>
      <c r="G28" s="32">
        <v>2784825.99</v>
      </c>
      <c r="H28" s="32">
        <v>3221029.68</v>
      </c>
      <c r="I28" s="31">
        <v>3016229.32</v>
      </c>
      <c r="J28" s="26">
        <v>3819716.22</v>
      </c>
      <c r="K28" s="26">
        <v>4107883.98</v>
      </c>
      <c r="L28" s="30">
        <v>2834439</v>
      </c>
      <c r="M28" s="30">
        <v>2153252</v>
      </c>
      <c r="N28" s="25">
        <v>1220597</v>
      </c>
      <c r="O28" s="30">
        <v>2044077</v>
      </c>
      <c r="AD28" s="2"/>
      <c r="AE28" s="6"/>
      <c r="AF28" s="2"/>
      <c r="AG28" s="2"/>
      <c r="AH28" s="2"/>
      <c r="AI28" s="2"/>
      <c r="AJ28" s="2"/>
    </row>
    <row r="29" spans="1:36" ht="15.75">
      <c r="A29" s="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AD29" s="2"/>
      <c r="AE29" s="6"/>
      <c r="AF29" s="2"/>
      <c r="AG29" s="2"/>
      <c r="AH29" s="2"/>
      <c r="AI29" s="2"/>
      <c r="AJ29" s="2"/>
    </row>
    <row r="30" spans="1:36" ht="15.75">
      <c r="A30" s="9" t="s">
        <v>20</v>
      </c>
      <c r="B30" s="25">
        <f>SUM(B31:B38)</f>
        <v>1024497282.4600003</v>
      </c>
      <c r="C30" s="25">
        <f>SUM(C31:C38)</f>
        <v>998574080.0099998</v>
      </c>
      <c r="D30" s="25">
        <f>SUM(D31:D38)</f>
        <v>1020965532.9299998</v>
      </c>
      <c r="E30" s="25">
        <f>SUM(E31:E38)</f>
        <v>996103817.1999999</v>
      </c>
      <c r="F30" s="25">
        <f>SUM(F31:F38)</f>
        <v>990347845.0199996</v>
      </c>
      <c r="G30" s="25">
        <f aca="true" t="shared" si="4" ref="G30:O30">SUM(G31:G38)</f>
        <v>989059657.55</v>
      </c>
      <c r="H30" s="25">
        <f t="shared" si="4"/>
        <v>988116565.1400001</v>
      </c>
      <c r="I30" s="25">
        <f t="shared" si="4"/>
        <v>961627560.6599995</v>
      </c>
      <c r="J30" s="25">
        <f t="shared" si="4"/>
        <v>898334273.66</v>
      </c>
      <c r="K30" s="25">
        <f t="shared" si="4"/>
        <v>898728196.6700002</v>
      </c>
      <c r="L30" s="25">
        <f>SUM(L31:L38)</f>
        <v>878769754</v>
      </c>
      <c r="M30" s="25">
        <f>SUM(M31:M38)</f>
        <v>850424084</v>
      </c>
      <c r="N30" s="25">
        <f t="shared" si="4"/>
        <v>825244367</v>
      </c>
      <c r="O30" s="25">
        <f t="shared" si="4"/>
        <v>748019591</v>
      </c>
      <c r="AD30" s="2"/>
      <c r="AE30" s="6"/>
      <c r="AF30" s="2"/>
      <c r="AG30" s="2"/>
      <c r="AH30" s="2"/>
      <c r="AI30" s="2"/>
      <c r="AJ30" s="2"/>
    </row>
    <row r="31" spans="1:36" ht="15.75">
      <c r="A31" s="10" t="s">
        <v>21</v>
      </c>
      <c r="B31" s="32">
        <v>33826321.56999999</v>
      </c>
      <c r="C31" s="32">
        <v>38142942.099999994</v>
      </c>
      <c r="D31" s="32">
        <v>35458905.93999999</v>
      </c>
      <c r="E31" s="32">
        <v>31213570.319999993</v>
      </c>
      <c r="F31" s="32">
        <v>31982781.33</v>
      </c>
      <c r="G31" s="32">
        <v>31075581.130000003</v>
      </c>
      <c r="H31" s="32">
        <v>34503557.67000001</v>
      </c>
      <c r="I31" s="31">
        <v>38156423.95</v>
      </c>
      <c r="J31" s="26">
        <v>30381372.92</v>
      </c>
      <c r="K31" s="26">
        <v>31760377.92</v>
      </c>
      <c r="L31" s="30">
        <v>29482031</v>
      </c>
      <c r="M31" s="30">
        <v>25991492</v>
      </c>
      <c r="N31" s="25">
        <v>22482562</v>
      </c>
      <c r="O31" s="30">
        <v>22090400</v>
      </c>
      <c r="AD31" s="2"/>
      <c r="AE31" s="6"/>
      <c r="AF31" s="2"/>
      <c r="AG31" s="2"/>
      <c r="AH31" s="2"/>
      <c r="AI31" s="2"/>
      <c r="AJ31" s="2"/>
    </row>
    <row r="32" spans="1:36" ht="15.75">
      <c r="A32" s="10" t="s">
        <v>22</v>
      </c>
      <c r="B32" s="32">
        <v>528691845.0400003</v>
      </c>
      <c r="C32" s="32">
        <v>515906105.2099996</v>
      </c>
      <c r="D32" s="32">
        <v>514392951.5199998</v>
      </c>
      <c r="E32" s="32">
        <v>500960741.7100001</v>
      </c>
      <c r="F32" s="32">
        <v>488907076.30999964</v>
      </c>
      <c r="G32" s="32">
        <v>478330734.4200001</v>
      </c>
      <c r="H32" s="32">
        <v>471006312.58999985</v>
      </c>
      <c r="I32" s="31">
        <v>467868828.3599998</v>
      </c>
      <c r="J32" s="26">
        <v>458842760.8</v>
      </c>
      <c r="K32" s="26">
        <v>442709900.7300004</v>
      </c>
      <c r="L32" s="30">
        <v>439889889</v>
      </c>
      <c r="M32" s="30">
        <v>421620037</v>
      </c>
      <c r="N32" s="25">
        <v>400296756</v>
      </c>
      <c r="O32" s="30">
        <v>383004841</v>
      </c>
      <c r="AD32" s="2"/>
      <c r="AE32" s="6"/>
      <c r="AF32" s="2"/>
      <c r="AG32" s="2"/>
      <c r="AH32" s="2"/>
      <c r="AI32" s="2"/>
      <c r="AJ32" s="2"/>
    </row>
    <row r="33" spans="1:36" ht="15.75">
      <c r="A33" s="10" t="s">
        <v>23</v>
      </c>
      <c r="B33" s="32">
        <v>201693641.87</v>
      </c>
      <c r="C33" s="32">
        <v>204703758.9200001</v>
      </c>
      <c r="D33" s="32">
        <v>205618818.18</v>
      </c>
      <c r="E33" s="32">
        <v>201820230.0000001</v>
      </c>
      <c r="F33" s="32">
        <v>197783866.50000003</v>
      </c>
      <c r="G33" s="32">
        <v>195555485.80999988</v>
      </c>
      <c r="H33" s="32">
        <v>194252757.87000003</v>
      </c>
      <c r="I33" s="31">
        <v>189714486.58999997</v>
      </c>
      <c r="J33" s="26">
        <v>190963317.9699999</v>
      </c>
      <c r="K33" s="26">
        <v>188416132.97</v>
      </c>
      <c r="L33" s="30">
        <v>182887618</v>
      </c>
      <c r="M33" s="30">
        <v>181223091</v>
      </c>
      <c r="N33" s="25">
        <v>171186374</v>
      </c>
      <c r="O33" s="30">
        <v>164281741</v>
      </c>
      <c r="AD33" s="2"/>
      <c r="AE33" s="6"/>
      <c r="AF33" s="2"/>
      <c r="AG33" s="2"/>
      <c r="AH33" s="2"/>
      <c r="AI33" s="2"/>
      <c r="AJ33" s="2"/>
    </row>
    <row r="34" spans="1:36" ht="15.75">
      <c r="A34" s="10" t="s">
        <v>24</v>
      </c>
      <c r="B34" s="32">
        <v>115493128.29999998</v>
      </c>
      <c r="C34" s="32">
        <v>102834141.36</v>
      </c>
      <c r="D34" s="32">
        <v>102483317.79000002</v>
      </c>
      <c r="E34" s="32">
        <v>98799237.82</v>
      </c>
      <c r="F34" s="32">
        <v>105320635.28</v>
      </c>
      <c r="G34" s="32">
        <v>113617225.48000002</v>
      </c>
      <c r="H34" s="32">
        <v>94054497.85999997</v>
      </c>
      <c r="I34" s="31">
        <v>86812698.41999997</v>
      </c>
      <c r="J34" s="26">
        <v>83072494.80000001</v>
      </c>
      <c r="K34" s="26">
        <v>97864741.82999998</v>
      </c>
      <c r="L34" s="30">
        <v>71763168</v>
      </c>
      <c r="M34" s="30">
        <v>69364417</v>
      </c>
      <c r="N34" s="25">
        <v>60913517</v>
      </c>
      <c r="O34" s="30">
        <v>58253309</v>
      </c>
      <c r="V34" s="5"/>
      <c r="W34" s="5"/>
      <c r="X34" s="5"/>
      <c r="Y34" s="5"/>
      <c r="Z34" s="5"/>
      <c r="AA34" s="5"/>
      <c r="AB34" s="5"/>
      <c r="AC34" s="5"/>
      <c r="AE34" s="2"/>
      <c r="AF34" s="2"/>
      <c r="AG34" s="2"/>
      <c r="AH34" s="2"/>
      <c r="AI34" s="2"/>
      <c r="AJ34" s="2"/>
    </row>
    <row r="35" spans="1:36" ht="15.75">
      <c r="A35" s="10" t="s">
        <v>25</v>
      </c>
      <c r="B35" s="32">
        <v>1110194.57</v>
      </c>
      <c r="C35" s="32">
        <v>1053655.21</v>
      </c>
      <c r="D35" s="32">
        <v>1035355.38</v>
      </c>
      <c r="E35" s="32">
        <v>1002726.29</v>
      </c>
      <c r="F35" s="32">
        <v>979337.04</v>
      </c>
      <c r="G35" s="32">
        <v>987392.78</v>
      </c>
      <c r="H35" s="32">
        <v>806374.96</v>
      </c>
      <c r="I35" s="31">
        <v>824858.9800000001</v>
      </c>
      <c r="J35" s="26">
        <v>899724.5</v>
      </c>
      <c r="K35" s="26">
        <v>828236.3200000001</v>
      </c>
      <c r="L35" s="30">
        <v>849431</v>
      </c>
      <c r="M35" s="30">
        <v>887389</v>
      </c>
      <c r="N35" s="25">
        <v>837765</v>
      </c>
      <c r="O35" s="30">
        <v>847616</v>
      </c>
      <c r="V35" s="5"/>
      <c r="W35" s="5"/>
      <c r="X35" s="5"/>
      <c r="Y35" s="5"/>
      <c r="Z35" s="5"/>
      <c r="AA35" s="5"/>
      <c r="AB35" s="5"/>
      <c r="AC35" s="5"/>
      <c r="AE35" s="2"/>
      <c r="AF35" s="2"/>
      <c r="AG35" s="2"/>
      <c r="AH35" s="2"/>
      <c r="AI35" s="2"/>
      <c r="AJ35" s="2"/>
    </row>
    <row r="36" spans="1:36" ht="15.75">
      <c r="A36" s="10" t="s">
        <v>26</v>
      </c>
      <c r="B36" s="32">
        <v>4240156.109999999</v>
      </c>
      <c r="C36" s="32">
        <v>4005283.05</v>
      </c>
      <c r="D36" s="32">
        <v>10105903.600000001</v>
      </c>
      <c r="E36" s="32">
        <v>13033200.150000004</v>
      </c>
      <c r="F36" s="32">
        <v>21816348.189999998</v>
      </c>
      <c r="G36" s="32">
        <v>32845394.749999993</v>
      </c>
      <c r="H36" s="32">
        <v>50422556.04</v>
      </c>
      <c r="I36" s="31">
        <v>28520510.880000003</v>
      </c>
      <c r="J36" s="26">
        <v>5863549.55</v>
      </c>
      <c r="K36" s="26">
        <v>11470989.8</v>
      </c>
      <c r="L36" s="30">
        <v>21837153</v>
      </c>
      <c r="M36" s="30">
        <v>31851270</v>
      </c>
      <c r="N36" s="25">
        <v>39686261</v>
      </c>
      <c r="O36" s="30">
        <v>14241466</v>
      </c>
      <c r="V36" s="5"/>
      <c r="W36" s="5"/>
      <c r="X36" s="5"/>
      <c r="Y36" s="5"/>
      <c r="Z36" s="5"/>
      <c r="AA36" s="5"/>
      <c r="AB36" s="5"/>
      <c r="AC36" s="5"/>
      <c r="AE36" s="2"/>
      <c r="AF36" s="2"/>
      <c r="AG36" s="2"/>
      <c r="AH36" s="2"/>
      <c r="AI36" s="2"/>
      <c r="AJ36" s="2"/>
    </row>
    <row r="37" spans="1:36" ht="15.75">
      <c r="A37" s="10" t="s">
        <v>27</v>
      </c>
      <c r="B37" s="32">
        <v>2049767.2300000002</v>
      </c>
      <c r="C37" s="32">
        <v>891358.89</v>
      </c>
      <c r="D37" s="32">
        <v>793770.8199999998</v>
      </c>
      <c r="E37" s="32">
        <v>804529.56</v>
      </c>
      <c r="F37" s="32">
        <v>704934.3100000002</v>
      </c>
      <c r="G37" s="32">
        <v>1146694.9100000001</v>
      </c>
      <c r="H37" s="32">
        <v>1260485.58</v>
      </c>
      <c r="I37" s="31">
        <v>4223700.81</v>
      </c>
      <c r="J37" s="26">
        <v>880086.26</v>
      </c>
      <c r="K37" s="26">
        <v>961399.8399999999</v>
      </c>
      <c r="L37" s="30">
        <v>1729232</v>
      </c>
      <c r="M37" s="30">
        <v>902462</v>
      </c>
      <c r="N37" s="25">
        <v>18308551</v>
      </c>
      <c r="O37" s="30">
        <v>929781</v>
      </c>
      <c r="V37" s="5"/>
      <c r="W37" s="5"/>
      <c r="X37" s="5"/>
      <c r="Y37" s="5"/>
      <c r="Z37" s="5"/>
      <c r="AA37" s="5"/>
      <c r="AB37" s="5"/>
      <c r="AC37" s="5"/>
      <c r="AE37" s="2"/>
      <c r="AF37" s="2"/>
      <c r="AG37" s="2"/>
      <c r="AH37" s="2"/>
      <c r="AI37" s="2"/>
      <c r="AJ37" s="2"/>
    </row>
    <row r="38" spans="1:36" ht="15.75">
      <c r="A38" s="10" t="s">
        <v>28</v>
      </c>
      <c r="B38" s="32">
        <v>137392227.76999992</v>
      </c>
      <c r="C38" s="32">
        <v>131036835.27000012</v>
      </c>
      <c r="D38" s="32">
        <v>151076509.69999987</v>
      </c>
      <c r="E38" s="32">
        <v>148469581.34999987</v>
      </c>
      <c r="F38" s="32">
        <v>142852866.06000003</v>
      </c>
      <c r="G38" s="32">
        <v>135501148.27000013</v>
      </c>
      <c r="H38" s="32">
        <v>141810022.57000014</v>
      </c>
      <c r="I38" s="31">
        <v>145506052.66999984</v>
      </c>
      <c r="J38" s="26">
        <v>127430966.86000003</v>
      </c>
      <c r="K38" s="26">
        <v>124716417.25999992</v>
      </c>
      <c r="L38" s="30">
        <v>130331232</v>
      </c>
      <c r="M38" s="30">
        <v>118583926</v>
      </c>
      <c r="N38" s="25">
        <v>111532581</v>
      </c>
      <c r="O38" s="30">
        <v>104370437</v>
      </c>
      <c r="V38" s="5"/>
      <c r="W38" s="5"/>
      <c r="X38" s="5"/>
      <c r="Y38" s="5"/>
      <c r="Z38" s="5"/>
      <c r="AA38" s="5"/>
      <c r="AB38" s="5"/>
      <c r="AC38" s="5"/>
      <c r="AE38" s="2"/>
      <c r="AF38" s="2"/>
      <c r="AG38" s="2"/>
      <c r="AH38" s="2"/>
      <c r="AI38" s="2"/>
      <c r="AJ38" s="2"/>
    </row>
    <row r="39" spans="1:36" ht="15.75">
      <c r="A39" s="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V39" s="5"/>
      <c r="W39" s="5"/>
      <c r="X39" s="5"/>
      <c r="Y39" s="5"/>
      <c r="Z39" s="5"/>
      <c r="AA39" s="5"/>
      <c r="AB39" s="5"/>
      <c r="AC39" s="5"/>
      <c r="AE39" s="2"/>
      <c r="AF39" s="2"/>
      <c r="AG39" s="2"/>
      <c r="AH39" s="2"/>
      <c r="AI39" s="2"/>
      <c r="AJ39" s="2"/>
    </row>
    <row r="40" spans="1:36" ht="15.75">
      <c r="A40" s="9" t="s">
        <v>29</v>
      </c>
      <c r="B40" s="28">
        <f>SUM(B41:B46)</f>
        <v>13674755.829999998</v>
      </c>
      <c r="C40" s="28">
        <f>SUM(C41:C46)</f>
        <v>61032462.699999996</v>
      </c>
      <c r="D40" s="28">
        <f>SUM(D41:D46)</f>
        <v>56157872.25</v>
      </c>
      <c r="E40" s="28">
        <f>SUM(E41:E46)</f>
        <v>51650399.449999996</v>
      </c>
      <c r="F40" s="28">
        <f>SUM(F41:F46)</f>
        <v>53992901.400000006</v>
      </c>
      <c r="G40" s="28">
        <f aca="true" t="shared" si="5" ref="G40:O40">SUM(G41:G46)</f>
        <v>52096765.89</v>
      </c>
      <c r="H40" s="28">
        <f t="shared" si="5"/>
        <v>51969174.07</v>
      </c>
      <c r="I40" s="28">
        <f t="shared" si="5"/>
        <v>51765653.57</v>
      </c>
      <c r="J40" s="28">
        <f t="shared" si="5"/>
        <v>49245324.089999996</v>
      </c>
      <c r="K40" s="28">
        <f t="shared" si="5"/>
        <v>49203462.16</v>
      </c>
      <c r="L40" s="28">
        <f>SUM(L41:L46)</f>
        <v>47901563</v>
      </c>
      <c r="M40" s="28">
        <f>SUM(M41:M46)</f>
        <v>47357057</v>
      </c>
      <c r="N40" s="28">
        <f t="shared" si="5"/>
        <v>43553453</v>
      </c>
      <c r="O40" s="28">
        <f t="shared" si="5"/>
        <v>50768367</v>
      </c>
      <c r="V40" s="5"/>
      <c r="W40" s="5"/>
      <c r="X40" s="5"/>
      <c r="Y40" s="5"/>
      <c r="Z40" s="5"/>
      <c r="AA40" s="5"/>
      <c r="AB40" s="5"/>
      <c r="AC40" s="5"/>
      <c r="AE40" s="2"/>
      <c r="AF40" s="2"/>
      <c r="AG40" s="2"/>
      <c r="AH40" s="2"/>
      <c r="AI40" s="2"/>
      <c r="AJ40" s="2"/>
    </row>
    <row r="41" spans="1:36" ht="15.75">
      <c r="A41" s="10" t="s">
        <v>30</v>
      </c>
      <c r="B41" s="32">
        <v>2762991.849999998</v>
      </c>
      <c r="C41" s="32">
        <v>2742920</v>
      </c>
      <c r="D41" s="32">
        <v>2838095.61</v>
      </c>
      <c r="E41" s="32">
        <v>2822156.86</v>
      </c>
      <c r="F41" s="32">
        <v>2744678.72</v>
      </c>
      <c r="G41" s="32">
        <v>3243005.1099999994</v>
      </c>
      <c r="H41" s="32">
        <v>2571305.66</v>
      </c>
      <c r="I41" s="31">
        <v>2542509.7999999993</v>
      </c>
      <c r="J41" s="26">
        <v>2643931.51</v>
      </c>
      <c r="K41" s="26">
        <v>2369290.6200000006</v>
      </c>
      <c r="L41" s="30">
        <v>2443952</v>
      </c>
      <c r="M41" s="30">
        <v>2415267</v>
      </c>
      <c r="N41" s="25">
        <v>2349782</v>
      </c>
      <c r="O41" s="30">
        <v>2350519</v>
      </c>
      <c r="V41" s="5"/>
      <c r="W41" s="5"/>
      <c r="X41" s="5"/>
      <c r="Y41" s="5"/>
      <c r="Z41" s="5"/>
      <c r="AA41" s="5"/>
      <c r="AB41" s="5"/>
      <c r="AC41" s="5"/>
      <c r="AE41" s="2"/>
      <c r="AF41" s="2"/>
      <c r="AG41" s="2"/>
      <c r="AH41" s="2"/>
      <c r="AI41" s="2"/>
      <c r="AJ41" s="2"/>
    </row>
    <row r="42" spans="1:36" ht="15.75">
      <c r="A42" s="10" t="s">
        <v>31</v>
      </c>
      <c r="B42" s="32">
        <v>3477332.130000001</v>
      </c>
      <c r="C42" s="32">
        <v>3424541.57</v>
      </c>
      <c r="D42" s="32">
        <v>3596572.77</v>
      </c>
      <c r="E42" s="32">
        <v>3380162.57</v>
      </c>
      <c r="F42" s="32">
        <v>3382581.0399999996</v>
      </c>
      <c r="G42" s="32">
        <v>3546025.51</v>
      </c>
      <c r="H42" s="32">
        <v>5245858.16</v>
      </c>
      <c r="I42" s="31">
        <v>5381121.04</v>
      </c>
      <c r="J42" s="26">
        <v>5508411.17</v>
      </c>
      <c r="K42" s="26">
        <v>5500790.670000001</v>
      </c>
      <c r="L42" s="30">
        <v>5320371</v>
      </c>
      <c r="M42" s="30">
        <v>5701308</v>
      </c>
      <c r="N42" s="25">
        <v>5067421</v>
      </c>
      <c r="O42" s="30">
        <v>5033663</v>
      </c>
      <c r="V42" s="5"/>
      <c r="W42" s="5"/>
      <c r="X42" s="5"/>
      <c r="Y42" s="5"/>
      <c r="Z42" s="5"/>
      <c r="AA42" s="5"/>
      <c r="AB42" s="5"/>
      <c r="AC42" s="5"/>
      <c r="AE42" s="2"/>
      <c r="AF42" s="2"/>
      <c r="AG42" s="2"/>
      <c r="AH42" s="2"/>
      <c r="AI42" s="2"/>
      <c r="AJ42" s="2"/>
    </row>
    <row r="43" spans="1:36" ht="15.75">
      <c r="A43" s="10" t="s">
        <v>32</v>
      </c>
      <c r="B43" s="32">
        <v>9012</v>
      </c>
      <c r="C43" s="32">
        <v>44896</v>
      </c>
      <c r="D43" s="32">
        <v>36518</v>
      </c>
      <c r="E43" s="32">
        <v>35792</v>
      </c>
      <c r="F43" s="32">
        <v>2263</v>
      </c>
      <c r="G43" s="32">
        <v>1945</v>
      </c>
      <c r="H43" s="32">
        <v>1937</v>
      </c>
      <c r="I43" s="31">
        <v>2522</v>
      </c>
      <c r="J43" s="26">
        <v>6828</v>
      </c>
      <c r="K43" s="26">
        <v>8744</v>
      </c>
      <c r="L43" s="30">
        <v>7054</v>
      </c>
      <c r="M43" s="30">
        <v>7714</v>
      </c>
      <c r="N43" s="25">
        <v>17610</v>
      </c>
      <c r="O43" s="30">
        <v>17755</v>
      </c>
      <c r="V43" s="5"/>
      <c r="W43" s="5"/>
      <c r="X43" s="5"/>
      <c r="Y43" s="5"/>
      <c r="Z43" s="5"/>
      <c r="AA43" s="5"/>
      <c r="AB43" s="5"/>
      <c r="AC43" s="5"/>
      <c r="AE43" s="2"/>
      <c r="AF43" s="2"/>
      <c r="AG43" s="2"/>
      <c r="AH43" s="2"/>
      <c r="AI43" s="2"/>
      <c r="AJ43" s="2"/>
    </row>
    <row r="44" spans="1:36" ht="15.75">
      <c r="A44" s="10" t="s">
        <v>33</v>
      </c>
      <c r="B44" s="32">
        <v>1044845.0899999999</v>
      </c>
      <c r="C44" s="32">
        <v>1104610.0100000002</v>
      </c>
      <c r="D44" s="32">
        <v>977003.75</v>
      </c>
      <c r="E44" s="32">
        <v>1006165.16</v>
      </c>
      <c r="F44" s="32">
        <v>955321.0599999999</v>
      </c>
      <c r="G44" s="32">
        <v>1046156.7699999999</v>
      </c>
      <c r="H44" s="32">
        <v>935844.56</v>
      </c>
      <c r="I44" s="31">
        <v>980205.6699999999</v>
      </c>
      <c r="J44" s="26">
        <v>1008477.8699999999</v>
      </c>
      <c r="K44" s="26">
        <v>1028567.2500000001</v>
      </c>
      <c r="L44" s="30">
        <v>1307776</v>
      </c>
      <c r="M44" s="30">
        <v>1194817</v>
      </c>
      <c r="N44" s="25">
        <v>1044845</v>
      </c>
      <c r="O44" s="30">
        <v>1160797</v>
      </c>
      <c r="V44" s="5"/>
      <c r="W44" s="5"/>
      <c r="X44" s="5"/>
      <c r="Y44" s="5"/>
      <c r="Z44" s="5"/>
      <c r="AA44" s="5"/>
      <c r="AB44" s="5"/>
      <c r="AC44" s="5"/>
      <c r="AE44" s="2"/>
      <c r="AF44" s="2"/>
      <c r="AG44" s="2"/>
      <c r="AH44" s="2"/>
      <c r="AI44" s="2"/>
      <c r="AJ44" s="2"/>
    </row>
    <row r="45" spans="1:36" ht="15.75">
      <c r="A45" s="10" t="s">
        <v>34</v>
      </c>
      <c r="B45" s="32">
        <v>1964995.88</v>
      </c>
      <c r="C45" s="32">
        <v>49133649.339999996</v>
      </c>
      <c r="D45" s="32">
        <v>44598779.08</v>
      </c>
      <c r="E45" s="32">
        <v>40536247.9</v>
      </c>
      <c r="F45" s="32">
        <v>43490140.160000004</v>
      </c>
      <c r="G45" s="32">
        <v>40592840.81</v>
      </c>
      <c r="H45" s="32">
        <v>40141433.89</v>
      </c>
      <c r="I45" s="31">
        <v>39872308.04</v>
      </c>
      <c r="J45" s="26">
        <v>36997315.19</v>
      </c>
      <c r="K45" s="26">
        <v>37082999.37</v>
      </c>
      <c r="L45" s="30">
        <v>35960647</v>
      </c>
      <c r="M45" s="30">
        <v>35277653</v>
      </c>
      <c r="N45" s="25">
        <v>32494420</v>
      </c>
      <c r="O45" s="30">
        <v>39601549</v>
      </c>
      <c r="V45" s="5"/>
      <c r="W45" s="5"/>
      <c r="X45" s="5"/>
      <c r="Y45" s="5"/>
      <c r="Z45" s="5"/>
      <c r="AA45" s="5"/>
      <c r="AB45" s="5"/>
      <c r="AC45" s="5"/>
      <c r="AE45" s="2"/>
      <c r="AF45" s="2"/>
      <c r="AG45" s="2"/>
      <c r="AH45" s="2"/>
      <c r="AI45" s="2"/>
      <c r="AJ45" s="2"/>
    </row>
    <row r="46" spans="1:36" ht="15.75">
      <c r="A46" s="10" t="s">
        <v>35</v>
      </c>
      <c r="B46" s="32">
        <v>4415578.88</v>
      </c>
      <c r="C46" s="32">
        <v>4581845.78</v>
      </c>
      <c r="D46" s="32">
        <v>4110903.0399999996</v>
      </c>
      <c r="E46" s="32">
        <v>3869874.9599999995</v>
      </c>
      <c r="F46" s="32">
        <v>3417917.42</v>
      </c>
      <c r="G46" s="32">
        <v>3666792.6899999995</v>
      </c>
      <c r="H46" s="32">
        <v>3072794.8000000003</v>
      </c>
      <c r="I46" s="31">
        <v>2986987.02</v>
      </c>
      <c r="J46" s="26">
        <v>3080360.3499999996</v>
      </c>
      <c r="K46" s="26">
        <v>3213070.25</v>
      </c>
      <c r="L46" s="30">
        <v>2861763</v>
      </c>
      <c r="M46" s="30">
        <v>2760298</v>
      </c>
      <c r="N46" s="25">
        <v>2579375</v>
      </c>
      <c r="O46" s="30">
        <v>2604084</v>
      </c>
      <c r="V46" s="5"/>
      <c r="W46" s="5"/>
      <c r="X46" s="5"/>
      <c r="Y46" s="5"/>
      <c r="Z46" s="5"/>
      <c r="AA46" s="5"/>
      <c r="AB46" s="5"/>
      <c r="AC46" s="5"/>
      <c r="AE46" s="2"/>
      <c r="AF46" s="2"/>
      <c r="AG46" s="2"/>
      <c r="AH46" s="2"/>
      <c r="AI46" s="2"/>
      <c r="AJ46" s="2"/>
    </row>
    <row r="47" spans="1:36" ht="15.75">
      <c r="A47" s="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V47" s="5"/>
      <c r="W47" s="5"/>
      <c r="X47" s="5"/>
      <c r="Y47" s="5"/>
      <c r="Z47" s="5"/>
      <c r="AA47" s="5"/>
      <c r="AB47" s="5"/>
      <c r="AC47" s="5"/>
      <c r="AE47" s="2"/>
      <c r="AF47" s="2"/>
      <c r="AG47" s="2"/>
      <c r="AH47" s="2"/>
      <c r="AI47" s="2"/>
      <c r="AJ47" s="2"/>
    </row>
    <row r="48" spans="1:36" ht="15.75">
      <c r="A48" s="9" t="s">
        <v>36</v>
      </c>
      <c r="B48" s="28">
        <f>SUM(B49:B57)</f>
        <v>1532577810.1599982</v>
      </c>
      <c r="C48" s="28">
        <f>SUM(C49:C57)</f>
        <v>1483703973.0000002</v>
      </c>
      <c r="D48" s="28">
        <f>SUM(D49:D57)</f>
        <v>1451663857.2399995</v>
      </c>
      <c r="E48" s="28">
        <f>SUM(E49:E57)</f>
        <v>1534009400.6599996</v>
      </c>
      <c r="F48" s="28">
        <f>SUM(F49:F57)</f>
        <v>1501251879.7100012</v>
      </c>
      <c r="G48" s="28">
        <f aca="true" t="shared" si="6" ref="G48:O48">SUM(G49:G57)</f>
        <v>1504023391.3999999</v>
      </c>
      <c r="H48" s="28">
        <f t="shared" si="6"/>
        <v>1417992225.5000002</v>
      </c>
      <c r="I48" s="28">
        <f t="shared" si="6"/>
        <v>1459166613.7399995</v>
      </c>
      <c r="J48" s="28">
        <f t="shared" si="6"/>
        <v>1405211645.899999</v>
      </c>
      <c r="K48" s="28">
        <f t="shared" si="6"/>
        <v>1394432117.4400008</v>
      </c>
      <c r="L48" s="28">
        <f>SUM(L49:L57)</f>
        <v>1412534696</v>
      </c>
      <c r="M48" s="28">
        <f>SUM(M49:M57)</f>
        <v>1311169222</v>
      </c>
      <c r="N48" s="28">
        <f t="shared" si="6"/>
        <v>1215496316</v>
      </c>
      <c r="O48" s="28">
        <f t="shared" si="6"/>
        <v>1190843102</v>
      </c>
      <c r="V48" s="5"/>
      <c r="W48" s="5"/>
      <c r="X48" s="5"/>
      <c r="Y48" s="5"/>
      <c r="Z48" s="5"/>
      <c r="AA48" s="5"/>
      <c r="AB48" s="5"/>
      <c r="AC48" s="5"/>
      <c r="AE48" s="2"/>
      <c r="AF48" s="2"/>
      <c r="AG48" s="2"/>
      <c r="AH48" s="2"/>
      <c r="AI48" s="2"/>
      <c r="AJ48" s="2"/>
    </row>
    <row r="49" spans="1:36" ht="15.75">
      <c r="A49" s="10" t="s">
        <v>37</v>
      </c>
      <c r="B49" s="32">
        <v>1121231661.3399985</v>
      </c>
      <c r="C49" s="32">
        <v>1094129189.97</v>
      </c>
      <c r="D49" s="32">
        <v>1066224103.11</v>
      </c>
      <c r="E49" s="32">
        <v>1138283436.12</v>
      </c>
      <c r="F49" s="32">
        <v>1107403069.140001</v>
      </c>
      <c r="G49" s="32">
        <v>1132363918.3399997</v>
      </c>
      <c r="H49" s="32">
        <v>1048761295.7299998</v>
      </c>
      <c r="I49" s="31">
        <v>1091824897.9999998</v>
      </c>
      <c r="J49" s="26">
        <v>1054837674.959999</v>
      </c>
      <c r="K49" s="26">
        <v>1053624391.3200009</v>
      </c>
      <c r="L49" s="30">
        <v>1069306738</v>
      </c>
      <c r="M49" s="30">
        <v>992580143</v>
      </c>
      <c r="N49" s="25">
        <v>901919602</v>
      </c>
      <c r="O49" s="30">
        <v>887016112</v>
      </c>
      <c r="V49" s="5"/>
      <c r="W49" s="5"/>
      <c r="X49" s="5"/>
      <c r="Y49" s="5"/>
      <c r="Z49" s="5"/>
      <c r="AA49" s="5"/>
      <c r="AB49" s="5"/>
      <c r="AC49" s="5"/>
      <c r="AE49" s="2"/>
      <c r="AF49" s="2"/>
      <c r="AG49" s="2"/>
      <c r="AH49" s="2"/>
      <c r="AI49" s="2"/>
      <c r="AJ49" s="2"/>
    </row>
    <row r="50" spans="1:36" ht="15.75">
      <c r="A50" s="10" t="s">
        <v>38</v>
      </c>
      <c r="B50" s="32">
        <v>26591932.04</v>
      </c>
      <c r="C50" s="32">
        <v>23830750.20000001</v>
      </c>
      <c r="D50" s="32">
        <v>23107628.96</v>
      </c>
      <c r="E50" s="32">
        <v>22086362.820000004</v>
      </c>
      <c r="F50" s="32">
        <v>23197513.76999998</v>
      </c>
      <c r="G50" s="32">
        <v>21871563.770000003</v>
      </c>
      <c r="H50" s="32">
        <v>19252082.769999992</v>
      </c>
      <c r="I50" s="31">
        <v>21418038.230000004</v>
      </c>
      <c r="J50" s="26">
        <v>20858169.180000003</v>
      </c>
      <c r="K50" s="26">
        <v>21026850.02</v>
      </c>
      <c r="L50" s="30">
        <v>22576253</v>
      </c>
      <c r="M50" s="30">
        <v>21815847</v>
      </c>
      <c r="N50" s="25">
        <v>16520412</v>
      </c>
      <c r="O50" s="30">
        <v>19093330</v>
      </c>
      <c r="V50" s="5"/>
      <c r="W50" s="5"/>
      <c r="X50" s="5"/>
      <c r="Y50" s="5"/>
      <c r="Z50" s="5"/>
      <c r="AA50" s="5"/>
      <c r="AB50" s="5"/>
      <c r="AC50" s="5"/>
      <c r="AE50" s="2"/>
      <c r="AF50" s="2"/>
      <c r="AG50" s="2"/>
      <c r="AH50" s="2"/>
      <c r="AI50" s="2"/>
      <c r="AJ50" s="2"/>
    </row>
    <row r="51" spans="1:36" ht="15.75">
      <c r="A51" s="10" t="s">
        <v>39</v>
      </c>
      <c r="B51" s="32">
        <v>7253548.81</v>
      </c>
      <c r="C51" s="32">
        <v>9338124.2</v>
      </c>
      <c r="D51" s="32">
        <v>9102281.76</v>
      </c>
      <c r="E51" s="32">
        <v>9853442.77</v>
      </c>
      <c r="F51" s="32">
        <v>7792566.73</v>
      </c>
      <c r="G51" s="32">
        <v>10218378.610000001</v>
      </c>
      <c r="H51" s="32">
        <v>6842998.9</v>
      </c>
      <c r="I51" s="31">
        <v>9152834.04</v>
      </c>
      <c r="J51" s="26">
        <v>8237102.24</v>
      </c>
      <c r="K51" s="26">
        <v>6974074.64</v>
      </c>
      <c r="L51" s="30">
        <v>7503717</v>
      </c>
      <c r="M51" s="30">
        <v>6111760</v>
      </c>
      <c r="N51" s="25">
        <v>5822104</v>
      </c>
      <c r="O51" s="30">
        <v>5285816</v>
      </c>
      <c r="V51" s="5"/>
      <c r="W51" s="5"/>
      <c r="X51" s="5"/>
      <c r="Y51" s="5"/>
      <c r="Z51" s="5"/>
      <c r="AA51" s="5"/>
      <c r="AB51" s="5"/>
      <c r="AC51" s="5"/>
      <c r="AE51" s="2"/>
      <c r="AF51" s="2"/>
      <c r="AG51" s="2"/>
      <c r="AH51" s="2"/>
      <c r="AI51" s="2"/>
      <c r="AJ51" s="2"/>
    </row>
    <row r="52" spans="1:36" ht="15.75">
      <c r="A52" s="10" t="s">
        <v>40</v>
      </c>
      <c r="B52" s="32">
        <v>26766577.799999997</v>
      </c>
      <c r="C52" s="32">
        <v>26172910.05</v>
      </c>
      <c r="D52" s="32">
        <v>19034080.5</v>
      </c>
      <c r="E52" s="32">
        <v>24186187.349999998</v>
      </c>
      <c r="F52" s="32">
        <v>25709225.990000002</v>
      </c>
      <c r="G52" s="32">
        <v>23422363.009999998</v>
      </c>
      <c r="H52" s="32">
        <v>37927677.36</v>
      </c>
      <c r="I52" s="31">
        <v>33238952.319999997</v>
      </c>
      <c r="J52" s="26">
        <v>24222003.360000003</v>
      </c>
      <c r="K52" s="26">
        <v>20143944.430000003</v>
      </c>
      <c r="L52" s="30">
        <v>17211834</v>
      </c>
      <c r="M52" s="30">
        <v>16372464</v>
      </c>
      <c r="N52" s="25">
        <v>20572044</v>
      </c>
      <c r="O52" s="30">
        <v>17831006</v>
      </c>
      <c r="V52" s="5"/>
      <c r="W52" s="5"/>
      <c r="X52" s="5"/>
      <c r="Y52" s="5"/>
      <c r="Z52" s="5"/>
      <c r="AA52" s="5"/>
      <c r="AB52" s="5"/>
      <c r="AC52" s="5"/>
      <c r="AE52" s="2"/>
      <c r="AF52" s="2"/>
      <c r="AG52" s="2"/>
      <c r="AH52" s="2"/>
      <c r="AI52" s="2"/>
      <c r="AJ52" s="2"/>
    </row>
    <row r="53" spans="1:36" ht="15.75">
      <c r="A53" s="10" t="s">
        <v>41</v>
      </c>
      <c r="B53" s="32">
        <v>44376</v>
      </c>
      <c r="C53" s="32">
        <v>23111</v>
      </c>
      <c r="D53" s="32">
        <v>22444</v>
      </c>
      <c r="E53" s="32">
        <v>76960</v>
      </c>
      <c r="F53" s="32">
        <v>140506</v>
      </c>
      <c r="G53" s="32">
        <v>20773</v>
      </c>
      <c r="H53" s="32">
        <v>27818</v>
      </c>
      <c r="I53" s="31">
        <v>274385.68</v>
      </c>
      <c r="J53" s="26">
        <v>1019375.14</v>
      </c>
      <c r="K53" s="26">
        <v>23512</v>
      </c>
      <c r="L53" s="30">
        <v>24702</v>
      </c>
      <c r="M53" s="30">
        <v>22203</v>
      </c>
      <c r="N53" s="25">
        <v>20047</v>
      </c>
      <c r="O53" s="30">
        <v>20990</v>
      </c>
      <c r="V53" s="5"/>
      <c r="W53" s="5"/>
      <c r="X53" s="5"/>
      <c r="Y53" s="5"/>
      <c r="Z53" s="5"/>
      <c r="AA53" s="5"/>
      <c r="AB53" s="5"/>
      <c r="AC53" s="5"/>
      <c r="AE53" s="2"/>
      <c r="AF53" s="2"/>
      <c r="AG53" s="2"/>
      <c r="AH53" s="2"/>
      <c r="AI53" s="2"/>
      <c r="AJ53" s="2"/>
    </row>
    <row r="54" spans="1:36" ht="15.75">
      <c r="A54" s="10" t="s">
        <v>42</v>
      </c>
      <c r="B54" s="32">
        <v>1587768</v>
      </c>
      <c r="C54" s="32">
        <v>1523375.4300000002</v>
      </c>
      <c r="D54" s="32">
        <v>1410555.83</v>
      </c>
      <c r="E54" s="32">
        <v>1439172.42</v>
      </c>
      <c r="F54" s="32">
        <v>1445668.68</v>
      </c>
      <c r="G54" s="32">
        <v>1399504.65</v>
      </c>
      <c r="H54" s="32">
        <v>1353673.9</v>
      </c>
      <c r="I54" s="31">
        <v>1310007.77</v>
      </c>
      <c r="J54" s="26">
        <v>1404197.9</v>
      </c>
      <c r="K54" s="26">
        <v>1353388.05</v>
      </c>
      <c r="L54" s="30">
        <v>1303165</v>
      </c>
      <c r="M54" s="30">
        <v>1236696</v>
      </c>
      <c r="N54" s="25">
        <v>1156313</v>
      </c>
      <c r="O54" s="30">
        <v>1037539</v>
      </c>
      <c r="V54" s="5"/>
      <c r="W54" s="5"/>
      <c r="X54" s="5"/>
      <c r="Y54" s="5"/>
      <c r="Z54" s="5"/>
      <c r="AA54" s="5"/>
      <c r="AB54" s="5"/>
      <c r="AC54" s="5"/>
      <c r="AE54" s="2"/>
      <c r="AF54" s="2"/>
      <c r="AG54" s="2"/>
      <c r="AH54" s="2"/>
      <c r="AI54" s="2"/>
      <c r="AJ54" s="2"/>
    </row>
    <row r="55" spans="1:36" ht="15.75">
      <c r="A55" s="10" t="s">
        <v>43</v>
      </c>
      <c r="B55" s="32">
        <v>225680881.88999993</v>
      </c>
      <c r="C55" s="32">
        <v>225587520.88000005</v>
      </c>
      <c r="D55" s="32">
        <v>224725438.91999987</v>
      </c>
      <c r="E55" s="32">
        <v>228490731.77999994</v>
      </c>
      <c r="F55" s="32">
        <v>217799836.8400001</v>
      </c>
      <c r="G55" s="32">
        <v>208072893.26000002</v>
      </c>
      <c r="H55" s="32">
        <v>197343042.48000017</v>
      </c>
      <c r="I55" s="31">
        <v>186296729.99999994</v>
      </c>
      <c r="J55" s="26">
        <v>179825610.1699999</v>
      </c>
      <c r="K55" s="26">
        <v>187125032.70999983</v>
      </c>
      <c r="L55" s="30">
        <v>189883850</v>
      </c>
      <c r="M55" s="30">
        <v>179558981</v>
      </c>
      <c r="N55" s="25">
        <v>177298864</v>
      </c>
      <c r="O55" s="30">
        <v>170564292</v>
      </c>
      <c r="V55" s="5"/>
      <c r="W55" s="5"/>
      <c r="X55" s="5"/>
      <c r="Y55" s="5"/>
      <c r="Z55" s="5"/>
      <c r="AA55" s="5"/>
      <c r="AB55" s="5"/>
      <c r="AC55" s="5"/>
      <c r="AE55" s="2"/>
      <c r="AF55" s="2"/>
      <c r="AG55" s="2"/>
      <c r="AH55" s="2"/>
      <c r="AI55" s="2"/>
      <c r="AJ55" s="2"/>
    </row>
    <row r="56" spans="1:36" ht="15.75">
      <c r="A56" s="10" t="s">
        <v>44</v>
      </c>
      <c r="B56" s="32">
        <v>85870718.82999997</v>
      </c>
      <c r="C56" s="32">
        <v>87815292.48000002</v>
      </c>
      <c r="D56" s="32">
        <v>92959989.57999995</v>
      </c>
      <c r="E56" s="32">
        <v>90397917.15999989</v>
      </c>
      <c r="F56" s="32">
        <v>92480378.19999994</v>
      </c>
      <c r="G56" s="32">
        <v>88157554.33000009</v>
      </c>
      <c r="H56" s="32">
        <v>88276260.44</v>
      </c>
      <c r="I56" s="31">
        <v>84709765.85999994</v>
      </c>
      <c r="J56" s="26">
        <v>86120778.23000005</v>
      </c>
      <c r="K56" s="26">
        <v>84641581.75999992</v>
      </c>
      <c r="L56" s="30">
        <v>88671641</v>
      </c>
      <c r="M56" s="30">
        <v>82804263</v>
      </c>
      <c r="N56" s="25">
        <v>80621750</v>
      </c>
      <c r="O56" s="30">
        <v>76375249</v>
      </c>
      <c r="V56" s="5"/>
      <c r="W56" s="5"/>
      <c r="X56" s="5"/>
      <c r="Y56" s="5"/>
      <c r="Z56" s="5"/>
      <c r="AA56" s="5"/>
      <c r="AB56" s="5"/>
      <c r="AC56" s="5"/>
      <c r="AE56" s="2"/>
      <c r="AF56" s="2"/>
      <c r="AG56" s="2"/>
      <c r="AH56" s="2"/>
      <c r="AI56" s="2"/>
      <c r="AJ56" s="2"/>
    </row>
    <row r="57" spans="1:36" ht="15.75">
      <c r="A57" s="10" t="s">
        <v>45</v>
      </c>
      <c r="B57" s="32">
        <v>37550345.45</v>
      </c>
      <c r="C57" s="32">
        <v>15283698.79</v>
      </c>
      <c r="D57" s="32">
        <v>15077334.58</v>
      </c>
      <c r="E57" s="32">
        <v>19195190.240000002</v>
      </c>
      <c r="F57" s="32">
        <v>25283114.360000007</v>
      </c>
      <c r="G57" s="32">
        <v>18496442.43</v>
      </c>
      <c r="H57" s="32">
        <v>18207375.92</v>
      </c>
      <c r="I57" s="31">
        <v>30941001.840000007</v>
      </c>
      <c r="J57" s="26">
        <v>28686734.72</v>
      </c>
      <c r="K57" s="26">
        <v>19519342.509999998</v>
      </c>
      <c r="L57" s="30">
        <v>16052796</v>
      </c>
      <c r="M57" s="30">
        <v>10666865</v>
      </c>
      <c r="N57" s="25">
        <v>11565180</v>
      </c>
      <c r="O57" s="30">
        <v>13618768</v>
      </c>
      <c r="V57" s="5"/>
      <c r="W57" s="5"/>
      <c r="X57" s="5"/>
      <c r="Y57" s="5"/>
      <c r="Z57" s="5"/>
      <c r="AA57" s="5"/>
      <c r="AB57" s="5"/>
      <c r="AC57" s="5"/>
      <c r="AE57" s="2"/>
      <c r="AF57" s="2"/>
      <c r="AG57" s="2"/>
      <c r="AH57" s="2"/>
      <c r="AI57" s="2"/>
      <c r="AJ57" s="2"/>
    </row>
    <row r="58" spans="1:36" ht="15.75">
      <c r="A58" s="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V58" s="5"/>
      <c r="W58" s="5"/>
      <c r="X58" s="5"/>
      <c r="Y58" s="5"/>
      <c r="Z58" s="5"/>
      <c r="AA58" s="5"/>
      <c r="AB58" s="5"/>
      <c r="AC58" s="5"/>
      <c r="AE58" s="2"/>
      <c r="AF58" s="2"/>
      <c r="AG58" s="2"/>
      <c r="AH58" s="2"/>
      <c r="AI58" s="2"/>
      <c r="AJ58" s="2"/>
    </row>
    <row r="59" spans="1:36" ht="15.75">
      <c r="A59" s="9" t="s">
        <v>46</v>
      </c>
      <c r="B59" s="28">
        <f>SUM(B60:B68)</f>
        <v>94079539.67999998</v>
      </c>
      <c r="C59" s="28">
        <f>SUM(C60:C68)</f>
        <v>93924750.36999997</v>
      </c>
      <c r="D59" s="28">
        <f>SUM(D60:D68)</f>
        <v>93858325.16999999</v>
      </c>
      <c r="E59" s="28">
        <f>SUM(E60:E68)</f>
        <v>91618613.61000001</v>
      </c>
      <c r="F59" s="28">
        <f>SUM(F60:F68)</f>
        <v>90028493.42000003</v>
      </c>
      <c r="G59" s="28">
        <f aca="true" t="shared" si="7" ref="G59:O59">SUM(G60:G68)</f>
        <v>88352633.6</v>
      </c>
      <c r="H59" s="28">
        <f t="shared" si="7"/>
        <v>89570704.01</v>
      </c>
      <c r="I59" s="28">
        <f t="shared" si="7"/>
        <v>88694315.02</v>
      </c>
      <c r="J59" s="28">
        <f t="shared" si="7"/>
        <v>91410245.46999998</v>
      </c>
      <c r="K59" s="28">
        <f t="shared" si="7"/>
        <v>80503585.19</v>
      </c>
      <c r="L59" s="28">
        <f>SUM(L60:L68)</f>
        <v>70573846</v>
      </c>
      <c r="M59" s="28">
        <f>SUM(M60:M68)</f>
        <v>68059306</v>
      </c>
      <c r="N59" s="28">
        <f t="shared" si="7"/>
        <v>66259727</v>
      </c>
      <c r="O59" s="28">
        <f t="shared" si="7"/>
        <v>64957757</v>
      </c>
      <c r="V59" s="5"/>
      <c r="W59" s="5"/>
      <c r="X59" s="5"/>
      <c r="Y59" s="5"/>
      <c r="Z59" s="5"/>
      <c r="AA59" s="5"/>
      <c r="AB59" s="5"/>
      <c r="AC59" s="5"/>
      <c r="AE59" s="2"/>
      <c r="AF59" s="2"/>
      <c r="AG59" s="2"/>
      <c r="AH59" s="2"/>
      <c r="AI59" s="2"/>
      <c r="AJ59" s="2"/>
    </row>
    <row r="60" spans="1:36" ht="15.75">
      <c r="A60" s="10" t="s">
        <v>47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1">
        <v>0</v>
      </c>
      <c r="J60" s="26">
        <v>0</v>
      </c>
      <c r="K60" s="26">
        <v>0</v>
      </c>
      <c r="L60" s="30">
        <v>0</v>
      </c>
      <c r="M60" s="30">
        <v>0</v>
      </c>
      <c r="N60" s="25">
        <v>0</v>
      </c>
      <c r="O60" s="30">
        <v>0</v>
      </c>
      <c r="V60" s="5"/>
      <c r="W60" s="5"/>
      <c r="X60" s="5"/>
      <c r="Y60" s="5"/>
      <c r="Z60" s="5"/>
      <c r="AA60" s="5"/>
      <c r="AB60" s="5"/>
      <c r="AC60" s="5"/>
      <c r="AE60" s="2"/>
      <c r="AF60" s="2"/>
      <c r="AG60" s="2"/>
      <c r="AH60" s="2"/>
      <c r="AI60" s="2"/>
      <c r="AJ60" s="2"/>
    </row>
    <row r="61" spans="1:36" ht="15.75">
      <c r="A61" s="10" t="s">
        <v>48</v>
      </c>
      <c r="B61" s="32">
        <v>599106.8</v>
      </c>
      <c r="C61" s="32">
        <v>749019.74</v>
      </c>
      <c r="D61" s="32">
        <v>1428137.52</v>
      </c>
      <c r="E61" s="32">
        <v>1494563.36</v>
      </c>
      <c r="F61" s="32">
        <v>1409989.1900000002</v>
      </c>
      <c r="G61" s="32">
        <v>1340794.31</v>
      </c>
      <c r="H61" s="32">
        <v>1337200.37</v>
      </c>
      <c r="I61" s="31">
        <v>1443564.03</v>
      </c>
      <c r="J61" s="26">
        <v>1608645.6300000001</v>
      </c>
      <c r="K61" s="26">
        <v>1663001.92</v>
      </c>
      <c r="L61" s="30">
        <v>1734017</v>
      </c>
      <c r="M61" s="30">
        <v>1728335</v>
      </c>
      <c r="N61" s="25">
        <v>1600119</v>
      </c>
      <c r="O61" s="30">
        <v>1314573</v>
      </c>
      <c r="V61" s="5"/>
      <c r="W61" s="5"/>
      <c r="X61" s="5"/>
      <c r="Y61" s="5"/>
      <c r="Z61" s="5"/>
      <c r="AA61" s="5"/>
      <c r="AB61" s="5"/>
      <c r="AC61" s="5"/>
      <c r="AE61" s="2"/>
      <c r="AF61" s="2"/>
      <c r="AG61" s="2"/>
      <c r="AH61" s="2"/>
      <c r="AI61" s="2"/>
      <c r="AJ61" s="2"/>
    </row>
    <row r="62" spans="1:36" ht="15.75">
      <c r="A62" s="10" t="s">
        <v>49</v>
      </c>
      <c r="B62" s="32">
        <v>246139.75</v>
      </c>
      <c r="C62" s="32">
        <v>222073.49</v>
      </c>
      <c r="D62" s="32">
        <v>216634.16</v>
      </c>
      <c r="E62" s="32">
        <v>195174.28</v>
      </c>
      <c r="F62" s="32">
        <v>545280.2999999999</v>
      </c>
      <c r="G62" s="32">
        <v>484203.04</v>
      </c>
      <c r="H62" s="32">
        <v>785065.28</v>
      </c>
      <c r="I62" s="31">
        <v>825227.86</v>
      </c>
      <c r="J62" s="26">
        <v>794309.9500000001</v>
      </c>
      <c r="K62" s="26">
        <v>807141.86</v>
      </c>
      <c r="L62" s="30">
        <v>687624</v>
      </c>
      <c r="M62" s="30">
        <v>649192</v>
      </c>
      <c r="N62" s="25">
        <v>641556</v>
      </c>
      <c r="O62" s="30">
        <v>733506</v>
      </c>
      <c r="V62" s="5"/>
      <c r="W62" s="5"/>
      <c r="X62" s="5"/>
      <c r="Y62" s="5"/>
      <c r="Z62" s="5"/>
      <c r="AA62" s="5"/>
      <c r="AB62" s="5"/>
      <c r="AC62" s="5"/>
      <c r="AE62" s="2"/>
      <c r="AF62" s="2"/>
      <c r="AG62" s="2"/>
      <c r="AH62" s="2"/>
      <c r="AI62" s="2"/>
      <c r="AJ62" s="2"/>
    </row>
    <row r="63" spans="1:36" ht="15.75">
      <c r="A63" s="10" t="s">
        <v>50</v>
      </c>
      <c r="B63" s="32">
        <v>306329.16000000003</v>
      </c>
      <c r="C63" s="32">
        <v>289471.18</v>
      </c>
      <c r="D63" s="32">
        <v>306910.14</v>
      </c>
      <c r="E63" s="32">
        <v>275006.31</v>
      </c>
      <c r="F63" s="32">
        <v>1275669.32</v>
      </c>
      <c r="G63" s="32">
        <v>2685882.9899999998</v>
      </c>
      <c r="H63" s="32">
        <v>2555257.6999999997</v>
      </c>
      <c r="I63" s="31">
        <v>1771015.66</v>
      </c>
      <c r="J63" s="26">
        <v>1723371.72</v>
      </c>
      <c r="K63" s="26">
        <v>1695327.18</v>
      </c>
      <c r="L63" s="30">
        <v>1250226</v>
      </c>
      <c r="M63" s="30">
        <v>881455</v>
      </c>
      <c r="N63" s="25">
        <v>820054</v>
      </c>
      <c r="O63" s="30">
        <v>700183</v>
      </c>
      <c r="V63" s="5"/>
      <c r="W63" s="5"/>
      <c r="X63" s="5"/>
      <c r="Y63" s="5"/>
      <c r="Z63" s="5"/>
      <c r="AA63" s="5"/>
      <c r="AB63" s="5"/>
      <c r="AC63" s="5"/>
      <c r="AE63" s="2"/>
      <c r="AF63" s="2"/>
      <c r="AG63" s="2"/>
      <c r="AH63" s="2"/>
      <c r="AI63" s="2"/>
      <c r="AJ63" s="2"/>
    </row>
    <row r="64" spans="1:36" ht="15.75">
      <c r="A64" s="10" t="s">
        <v>51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1">
        <v>0</v>
      </c>
      <c r="J64" s="26">
        <v>0</v>
      </c>
      <c r="K64" s="26">
        <v>0</v>
      </c>
      <c r="L64" s="30">
        <v>0</v>
      </c>
      <c r="M64" s="30">
        <v>0</v>
      </c>
      <c r="N64" s="25">
        <v>0</v>
      </c>
      <c r="O64" s="30">
        <v>0</v>
      </c>
      <c r="V64" s="5"/>
      <c r="W64" s="5"/>
      <c r="X64" s="5"/>
      <c r="Y64" s="5"/>
      <c r="Z64" s="5"/>
      <c r="AA64" s="5"/>
      <c r="AB64" s="5"/>
      <c r="AC64" s="5"/>
      <c r="AE64" s="2"/>
      <c r="AF64" s="2"/>
      <c r="AG64" s="2"/>
      <c r="AH64" s="2"/>
      <c r="AI64" s="2"/>
      <c r="AJ64" s="2"/>
    </row>
    <row r="65" spans="1:36" ht="15.75">
      <c r="A65" s="10" t="s">
        <v>52</v>
      </c>
      <c r="B65" s="32">
        <v>87041</v>
      </c>
      <c r="C65" s="32">
        <v>91004</v>
      </c>
      <c r="D65" s="32">
        <v>85961</v>
      </c>
      <c r="E65" s="32">
        <v>76866</v>
      </c>
      <c r="F65" s="32">
        <v>78547</v>
      </c>
      <c r="G65" s="32">
        <v>80714</v>
      </c>
      <c r="H65" s="32">
        <v>64641</v>
      </c>
      <c r="I65" s="31">
        <v>4465</v>
      </c>
      <c r="J65" s="26">
        <v>2759</v>
      </c>
      <c r="K65" s="26">
        <v>0</v>
      </c>
      <c r="L65" s="30">
        <v>16044</v>
      </c>
      <c r="M65" s="30">
        <v>6697</v>
      </c>
      <c r="N65" s="25">
        <v>2250</v>
      </c>
      <c r="O65" s="30">
        <v>4651</v>
      </c>
      <c r="V65" s="5"/>
      <c r="W65" s="5"/>
      <c r="X65" s="5"/>
      <c r="Y65" s="5"/>
      <c r="Z65" s="5"/>
      <c r="AA65" s="5"/>
      <c r="AB65" s="5"/>
      <c r="AC65" s="5"/>
      <c r="AE65" s="2"/>
      <c r="AF65" s="2"/>
      <c r="AG65" s="2"/>
      <c r="AH65" s="2"/>
      <c r="AI65" s="2"/>
      <c r="AJ65" s="2"/>
    </row>
    <row r="66" spans="1:36" ht="15.75">
      <c r="A66" s="10" t="s">
        <v>53</v>
      </c>
      <c r="B66" s="32">
        <v>87277233.61999999</v>
      </c>
      <c r="C66" s="32">
        <v>86602970.95999998</v>
      </c>
      <c r="D66" s="32">
        <v>85847356.64</v>
      </c>
      <c r="E66" s="32">
        <v>83089249.03000002</v>
      </c>
      <c r="F66" s="32">
        <v>79658591.61000003</v>
      </c>
      <c r="G66" s="32">
        <v>77262631.05</v>
      </c>
      <c r="H66" s="32">
        <v>78328192.37</v>
      </c>
      <c r="I66" s="31">
        <v>77668191.7</v>
      </c>
      <c r="J66" s="26">
        <v>79163779.03999999</v>
      </c>
      <c r="K66" s="26">
        <v>66910127.44</v>
      </c>
      <c r="L66" s="30">
        <v>57181177</v>
      </c>
      <c r="M66" s="30">
        <v>53887975</v>
      </c>
      <c r="N66" s="25">
        <v>54151630</v>
      </c>
      <c r="O66" s="30">
        <v>54668563</v>
      </c>
      <c r="V66" s="5"/>
      <c r="W66" s="5"/>
      <c r="X66" s="5"/>
      <c r="Y66" s="5"/>
      <c r="Z66" s="5"/>
      <c r="AA66" s="5"/>
      <c r="AB66" s="5"/>
      <c r="AC66" s="5"/>
      <c r="AE66" s="2"/>
      <c r="AF66" s="2"/>
      <c r="AG66" s="2"/>
      <c r="AH66" s="2"/>
      <c r="AI66" s="2"/>
      <c r="AJ66" s="2"/>
    </row>
    <row r="67" spans="1:36" ht="15.75">
      <c r="A67" s="10" t="s">
        <v>54</v>
      </c>
      <c r="B67" s="32">
        <v>5563689.35</v>
      </c>
      <c r="C67" s="32">
        <v>5970211</v>
      </c>
      <c r="D67" s="32">
        <v>5973325.71</v>
      </c>
      <c r="E67" s="32">
        <v>6487754.63</v>
      </c>
      <c r="F67" s="32">
        <v>7060416</v>
      </c>
      <c r="G67" s="32">
        <v>6498408.21</v>
      </c>
      <c r="H67" s="32">
        <v>6500347.29</v>
      </c>
      <c r="I67" s="31">
        <v>6981850.77</v>
      </c>
      <c r="J67" s="26">
        <v>8117380.13</v>
      </c>
      <c r="K67" s="26">
        <v>9427986.79</v>
      </c>
      <c r="L67" s="30">
        <v>9704758</v>
      </c>
      <c r="M67" s="30">
        <v>10905652</v>
      </c>
      <c r="N67" s="25">
        <v>9044118</v>
      </c>
      <c r="O67" s="30">
        <v>7536281</v>
      </c>
      <c r="V67" s="5"/>
      <c r="W67" s="5"/>
      <c r="X67" s="5"/>
      <c r="Y67" s="5"/>
      <c r="Z67" s="5"/>
      <c r="AA67" s="5"/>
      <c r="AB67" s="5"/>
      <c r="AC67" s="5"/>
      <c r="AE67" s="2"/>
      <c r="AF67" s="2"/>
      <c r="AG67" s="2"/>
      <c r="AH67" s="2"/>
      <c r="AI67" s="2"/>
      <c r="AJ67" s="2"/>
    </row>
    <row r="68" spans="1:36" ht="15.75">
      <c r="A68" s="10" t="s">
        <v>55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1">
        <v>0</v>
      </c>
      <c r="J68" s="26">
        <v>0</v>
      </c>
      <c r="K68" s="26">
        <v>0</v>
      </c>
      <c r="L68" s="30">
        <v>0</v>
      </c>
      <c r="M68" s="30">
        <v>0</v>
      </c>
      <c r="N68" s="25">
        <v>0</v>
      </c>
      <c r="O68" s="30">
        <v>0</v>
      </c>
      <c r="V68" s="5"/>
      <c r="W68" s="5"/>
      <c r="X68" s="5"/>
      <c r="Y68" s="5"/>
      <c r="Z68" s="5"/>
      <c r="AA68" s="5"/>
      <c r="AB68" s="5"/>
      <c r="AC68" s="5"/>
      <c r="AE68" s="2"/>
      <c r="AF68" s="2"/>
      <c r="AG68" s="2"/>
      <c r="AH68" s="2"/>
      <c r="AI68" s="2"/>
      <c r="AJ68" s="2"/>
    </row>
    <row r="69" spans="1:36" ht="15.75">
      <c r="A69" s="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V69" s="5"/>
      <c r="W69" s="5"/>
      <c r="X69" s="5"/>
      <c r="Y69" s="5"/>
      <c r="Z69" s="5"/>
      <c r="AA69" s="5"/>
      <c r="AB69" s="5"/>
      <c r="AC69" s="5"/>
      <c r="AE69" s="2"/>
      <c r="AF69" s="2"/>
      <c r="AG69" s="2"/>
      <c r="AH69" s="2"/>
      <c r="AI69" s="2"/>
      <c r="AJ69" s="2"/>
    </row>
    <row r="70" spans="1:36" ht="15.75">
      <c r="A70" s="9" t="s">
        <v>56</v>
      </c>
      <c r="B70" s="28">
        <f>SUM(B71:B75)</f>
        <v>53779378.800000004</v>
      </c>
      <c r="C70" s="28">
        <f>SUM(C71:C75)</f>
        <v>39418977.510000005</v>
      </c>
      <c r="D70" s="28">
        <f>SUM(D71:D75)</f>
        <v>41052274.35</v>
      </c>
      <c r="E70" s="28">
        <f>SUM(E71:E75)</f>
        <v>39122006.78000001</v>
      </c>
      <c r="F70" s="28">
        <f>SUM(F71:F75)</f>
        <v>43019533.49000001</v>
      </c>
      <c r="G70" s="28">
        <f aca="true" t="shared" si="8" ref="G70:O70">SUM(G71:G75)</f>
        <v>47440204.980000004</v>
      </c>
      <c r="H70" s="28">
        <f t="shared" si="8"/>
        <v>48786530.54000001</v>
      </c>
      <c r="I70" s="28">
        <f t="shared" si="8"/>
        <v>57049231.519999996</v>
      </c>
      <c r="J70" s="28">
        <f t="shared" si="8"/>
        <v>54805371.4</v>
      </c>
      <c r="K70" s="28">
        <f t="shared" si="8"/>
        <v>66214070.52000001</v>
      </c>
      <c r="L70" s="28">
        <f>SUM(L71:L75)</f>
        <v>60830549</v>
      </c>
      <c r="M70" s="28">
        <f>SUM(M71:M75)</f>
        <v>60476096</v>
      </c>
      <c r="N70" s="28">
        <f t="shared" si="8"/>
        <v>60602814</v>
      </c>
      <c r="O70" s="28">
        <f t="shared" si="8"/>
        <v>49564665</v>
      </c>
      <c r="V70" s="5"/>
      <c r="W70" s="5"/>
      <c r="X70" s="5"/>
      <c r="Y70" s="5"/>
      <c r="Z70" s="5"/>
      <c r="AA70" s="5"/>
      <c r="AB70" s="5"/>
      <c r="AC70" s="5"/>
      <c r="AE70" s="2"/>
      <c r="AF70" s="2"/>
      <c r="AG70" s="2"/>
      <c r="AH70" s="2"/>
      <c r="AI70" s="2"/>
      <c r="AJ70" s="2"/>
    </row>
    <row r="71" spans="1:36" ht="15.75">
      <c r="A71" s="10" t="s">
        <v>57</v>
      </c>
      <c r="B71" s="32">
        <v>7876084.4799999995</v>
      </c>
      <c r="C71" s="32">
        <v>7735412.749999999</v>
      </c>
      <c r="D71" s="32">
        <v>7961242.380000001</v>
      </c>
      <c r="E71" s="32">
        <v>8585055.32</v>
      </c>
      <c r="F71" s="32">
        <v>8193064.489999999</v>
      </c>
      <c r="G71" s="32">
        <v>6611383.48</v>
      </c>
      <c r="H71" s="32">
        <v>9773944.970000003</v>
      </c>
      <c r="I71" s="31">
        <v>11450677.85</v>
      </c>
      <c r="J71" s="26">
        <v>9555381.63</v>
      </c>
      <c r="K71" s="26">
        <v>8738606.999999996</v>
      </c>
      <c r="L71" s="30">
        <v>9548564</v>
      </c>
      <c r="M71" s="30">
        <v>11158518</v>
      </c>
      <c r="N71" s="25">
        <v>10423030</v>
      </c>
      <c r="O71" s="30">
        <v>10093845</v>
      </c>
      <c r="V71" s="5"/>
      <c r="W71" s="5"/>
      <c r="X71" s="5"/>
      <c r="Y71" s="5"/>
      <c r="Z71" s="5"/>
      <c r="AA71" s="5"/>
      <c r="AB71" s="5"/>
      <c r="AC71" s="5"/>
      <c r="AE71" s="2"/>
      <c r="AF71" s="2"/>
      <c r="AG71" s="2"/>
      <c r="AH71" s="2"/>
      <c r="AI71" s="2"/>
      <c r="AJ71" s="2"/>
    </row>
    <row r="72" spans="1:36" ht="15.75">
      <c r="A72" s="10" t="s">
        <v>58</v>
      </c>
      <c r="B72" s="32">
        <v>31728250.62</v>
      </c>
      <c r="C72" s="32">
        <v>21607176.17</v>
      </c>
      <c r="D72" s="32">
        <v>21084662.880000003</v>
      </c>
      <c r="E72" s="32">
        <v>22101977.240000006</v>
      </c>
      <c r="F72" s="32">
        <v>26514011.450000003</v>
      </c>
      <c r="G72" s="32">
        <v>30255592.830000002</v>
      </c>
      <c r="H72" s="32">
        <v>28460205.630000003</v>
      </c>
      <c r="I72" s="31">
        <v>33662763.989999995</v>
      </c>
      <c r="J72" s="26">
        <v>35381081.519999996</v>
      </c>
      <c r="K72" s="26">
        <v>47637464.47000001</v>
      </c>
      <c r="L72" s="30">
        <v>44373795</v>
      </c>
      <c r="M72" s="30">
        <v>40777471</v>
      </c>
      <c r="N72" s="25">
        <v>41249468</v>
      </c>
      <c r="O72" s="30">
        <v>31166608</v>
      </c>
      <c r="V72" s="5"/>
      <c r="W72" s="5"/>
      <c r="X72" s="5"/>
      <c r="Y72" s="5"/>
      <c r="Z72" s="5"/>
      <c r="AA72" s="5"/>
      <c r="AB72" s="5"/>
      <c r="AC72" s="5"/>
      <c r="AE72" s="2"/>
      <c r="AF72" s="2"/>
      <c r="AG72" s="2"/>
      <c r="AH72" s="2"/>
      <c r="AI72" s="2"/>
      <c r="AJ72" s="2"/>
    </row>
    <row r="73" spans="1:36" ht="15.75">
      <c r="A73" s="10" t="s">
        <v>59</v>
      </c>
      <c r="B73" s="32">
        <v>3598941.1299999994</v>
      </c>
      <c r="C73" s="32">
        <v>3561253.43</v>
      </c>
      <c r="D73" s="32">
        <v>3209283.5599999987</v>
      </c>
      <c r="E73" s="32">
        <v>3303701.9700000007</v>
      </c>
      <c r="F73" s="32">
        <v>2862101.450000001</v>
      </c>
      <c r="G73" s="32">
        <v>2976282.9700000007</v>
      </c>
      <c r="H73" s="32">
        <v>3345992.9400000004</v>
      </c>
      <c r="I73" s="31">
        <v>3509284.07</v>
      </c>
      <c r="J73" s="26">
        <v>3237003.8600000003</v>
      </c>
      <c r="K73" s="26">
        <v>3319109.069999999</v>
      </c>
      <c r="L73" s="30">
        <v>3060426</v>
      </c>
      <c r="M73" s="30">
        <v>2959939</v>
      </c>
      <c r="N73" s="25">
        <v>2852783</v>
      </c>
      <c r="O73" s="30">
        <v>2696605</v>
      </c>
      <c r="V73" s="5"/>
      <c r="W73" s="5"/>
      <c r="X73" s="5"/>
      <c r="Y73" s="5"/>
      <c r="Z73" s="5"/>
      <c r="AA73" s="5"/>
      <c r="AB73" s="5"/>
      <c r="AC73" s="5"/>
      <c r="AE73" s="2"/>
      <c r="AF73" s="2"/>
      <c r="AG73" s="2"/>
      <c r="AH73" s="2"/>
      <c r="AI73" s="2"/>
      <c r="AJ73" s="2"/>
    </row>
    <row r="74" spans="1:36" ht="15.75">
      <c r="A74" s="10" t="s">
        <v>60</v>
      </c>
      <c r="B74" s="32">
        <v>328661.15</v>
      </c>
      <c r="C74" s="32">
        <v>899203</v>
      </c>
      <c r="D74" s="32">
        <v>658363.13</v>
      </c>
      <c r="E74" s="32">
        <v>397650.6</v>
      </c>
      <c r="F74" s="32">
        <v>908850.1300000001</v>
      </c>
      <c r="G74" s="32">
        <v>534907.77</v>
      </c>
      <c r="H74" s="32">
        <v>754380.16</v>
      </c>
      <c r="I74" s="31">
        <v>1584953.53</v>
      </c>
      <c r="J74" s="26">
        <v>758814</v>
      </c>
      <c r="K74" s="26">
        <v>299558</v>
      </c>
      <c r="L74" s="30">
        <v>2541</v>
      </c>
      <c r="M74" s="30">
        <v>60450</v>
      </c>
      <c r="N74" s="25">
        <v>478448</v>
      </c>
      <c r="O74" s="30">
        <v>1092109</v>
      </c>
      <c r="V74" s="5"/>
      <c r="W74" s="5"/>
      <c r="X74" s="5"/>
      <c r="Y74" s="5"/>
      <c r="Z74" s="5"/>
      <c r="AA74" s="5"/>
      <c r="AB74" s="5"/>
      <c r="AC74" s="5"/>
      <c r="AE74" s="2"/>
      <c r="AF74" s="2"/>
      <c r="AG74" s="2"/>
      <c r="AH74" s="2"/>
      <c r="AI74" s="2"/>
      <c r="AJ74" s="2"/>
    </row>
    <row r="75" spans="1:36" ht="15.75">
      <c r="A75" s="10" t="s">
        <v>61</v>
      </c>
      <c r="B75" s="32">
        <v>10247441.42</v>
      </c>
      <c r="C75" s="32">
        <v>5615932.16</v>
      </c>
      <c r="D75" s="32">
        <v>8138722.399999999</v>
      </c>
      <c r="E75" s="32">
        <v>4733621.65</v>
      </c>
      <c r="F75" s="32">
        <v>4541505.97</v>
      </c>
      <c r="G75" s="32">
        <v>7062037.930000002</v>
      </c>
      <c r="H75" s="32">
        <v>6452006.84</v>
      </c>
      <c r="I75" s="31">
        <v>6841552.080000001</v>
      </c>
      <c r="J75" s="26">
        <v>5873090.39</v>
      </c>
      <c r="K75" s="26">
        <v>6219331.98</v>
      </c>
      <c r="L75" s="30">
        <v>3845223</v>
      </c>
      <c r="M75" s="30">
        <v>5519718</v>
      </c>
      <c r="N75" s="25">
        <v>5599085</v>
      </c>
      <c r="O75" s="30">
        <v>4515498</v>
      </c>
      <c r="V75" s="5"/>
      <c r="W75" s="5"/>
      <c r="X75" s="5"/>
      <c r="Y75" s="5"/>
      <c r="Z75" s="5"/>
      <c r="AA75" s="5"/>
      <c r="AB75" s="5"/>
      <c r="AC75" s="5"/>
      <c r="AE75" s="2"/>
      <c r="AF75" s="2"/>
      <c r="AG75" s="2"/>
      <c r="AH75" s="2"/>
      <c r="AI75" s="2"/>
      <c r="AJ75" s="2"/>
    </row>
    <row r="76" spans="1:36" ht="15.75">
      <c r="A76" s="10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V76" s="5"/>
      <c r="W76" s="5"/>
      <c r="X76" s="5"/>
      <c r="Y76" s="5"/>
      <c r="Z76" s="5"/>
      <c r="AA76" s="5"/>
      <c r="AB76" s="5"/>
      <c r="AC76" s="5"/>
      <c r="AE76" s="2"/>
      <c r="AF76" s="2"/>
      <c r="AG76" s="2"/>
      <c r="AH76" s="2"/>
      <c r="AI76" s="2"/>
      <c r="AJ76" s="2"/>
    </row>
    <row r="77" spans="1:36" ht="15.75">
      <c r="A77" s="9" t="s">
        <v>62</v>
      </c>
      <c r="B77" s="28">
        <f>SUM(B78:B83)</f>
        <v>607702135.4299997</v>
      </c>
      <c r="C77" s="28">
        <f>SUM(C78:C83)</f>
        <v>604195698.0300004</v>
      </c>
      <c r="D77" s="28">
        <f>SUM(D78:D83)</f>
        <v>625305720.24</v>
      </c>
      <c r="E77" s="28">
        <f>SUM(E78:E83)</f>
        <v>588003425.0999997</v>
      </c>
      <c r="F77" s="28">
        <f aca="true" t="shared" si="9" ref="F77:O77">SUM(F78:F83)</f>
        <v>578687225.54</v>
      </c>
      <c r="G77" s="28">
        <f t="shared" si="9"/>
        <v>579415924.9499998</v>
      </c>
      <c r="H77" s="28">
        <f t="shared" si="9"/>
        <v>583208304.15</v>
      </c>
      <c r="I77" s="28">
        <f t="shared" si="9"/>
        <v>618900916.5700003</v>
      </c>
      <c r="J77" s="28">
        <f t="shared" si="9"/>
        <v>600327798.7100002</v>
      </c>
      <c r="K77" s="28">
        <f t="shared" si="9"/>
        <v>615450929.06</v>
      </c>
      <c r="L77" s="28">
        <f t="shared" si="9"/>
        <v>650077111</v>
      </c>
      <c r="M77" s="28">
        <f t="shared" si="9"/>
        <v>617639020</v>
      </c>
      <c r="N77" s="28">
        <f t="shared" si="9"/>
        <v>554525662</v>
      </c>
      <c r="O77" s="28">
        <f t="shared" si="9"/>
        <v>542110113</v>
      </c>
      <c r="V77" s="5"/>
      <c r="W77" s="5"/>
      <c r="X77" s="5"/>
      <c r="Y77" s="5"/>
      <c r="Z77" s="5"/>
      <c r="AA77" s="5"/>
      <c r="AB77" s="5"/>
      <c r="AC77" s="5"/>
      <c r="AE77" s="2"/>
      <c r="AF77" s="2"/>
      <c r="AG77" s="2"/>
      <c r="AH77" s="2"/>
      <c r="AI77" s="2"/>
      <c r="AJ77" s="2"/>
    </row>
    <row r="78" spans="1:36" ht="15.75">
      <c r="A78" s="10" t="s">
        <v>63</v>
      </c>
      <c r="B78" s="32">
        <v>470968963.9799998</v>
      </c>
      <c r="C78" s="32">
        <v>462257283.2100004</v>
      </c>
      <c r="D78" s="32">
        <v>488723918.3299999</v>
      </c>
      <c r="E78" s="32">
        <v>447297266.19999975</v>
      </c>
      <c r="F78" s="32">
        <v>446337247.65</v>
      </c>
      <c r="G78" s="32">
        <v>445429945.19999987</v>
      </c>
      <c r="H78" s="32">
        <v>455722979.9</v>
      </c>
      <c r="I78" s="31">
        <v>484187490.3300004</v>
      </c>
      <c r="J78" s="26">
        <v>452647763.5100001</v>
      </c>
      <c r="K78" s="26">
        <v>469394161.14999986</v>
      </c>
      <c r="L78" s="30">
        <v>504840051</v>
      </c>
      <c r="M78" s="30">
        <v>469250175</v>
      </c>
      <c r="N78" s="25">
        <v>422915054</v>
      </c>
      <c r="O78" s="30">
        <v>409762598</v>
      </c>
      <c r="V78" s="5"/>
      <c r="W78" s="5"/>
      <c r="X78" s="5"/>
      <c r="Y78" s="5"/>
      <c r="Z78" s="5"/>
      <c r="AA78" s="5"/>
      <c r="AB78" s="5"/>
      <c r="AC78" s="5"/>
      <c r="AE78" s="2"/>
      <c r="AF78" s="2"/>
      <c r="AG78" s="2"/>
      <c r="AH78" s="2"/>
      <c r="AI78" s="2"/>
      <c r="AJ78" s="2"/>
    </row>
    <row r="79" spans="1:36" ht="15.75">
      <c r="A79" s="10" t="s">
        <v>64</v>
      </c>
      <c r="B79" s="32">
        <v>3418842.59</v>
      </c>
      <c r="C79" s="32">
        <v>3295743.769999999</v>
      </c>
      <c r="D79" s="32">
        <v>3353257.9899999993</v>
      </c>
      <c r="E79" s="32">
        <v>2985177.36</v>
      </c>
      <c r="F79" s="32">
        <v>2940119.11</v>
      </c>
      <c r="G79" s="32">
        <v>2847743.87</v>
      </c>
      <c r="H79" s="32">
        <v>2698194.75</v>
      </c>
      <c r="I79" s="31">
        <v>3470450.38</v>
      </c>
      <c r="J79" s="26">
        <v>3584314.96</v>
      </c>
      <c r="K79" s="26">
        <v>3515682.31</v>
      </c>
      <c r="L79" s="30">
        <v>2920100</v>
      </c>
      <c r="M79" s="30">
        <v>2643822</v>
      </c>
      <c r="N79" s="25">
        <v>2501137</v>
      </c>
      <c r="O79" s="30">
        <v>2276642</v>
      </c>
      <c r="V79" s="5"/>
      <c r="W79" s="5"/>
      <c r="X79" s="5"/>
      <c r="Y79" s="5"/>
      <c r="Z79" s="5"/>
      <c r="AA79" s="5"/>
      <c r="AB79" s="5"/>
      <c r="AC79" s="5"/>
      <c r="AE79" s="2"/>
      <c r="AF79" s="2"/>
      <c r="AG79" s="2"/>
      <c r="AH79" s="2"/>
      <c r="AI79" s="2"/>
      <c r="AJ79" s="2"/>
    </row>
    <row r="80" spans="1:36" ht="15.75">
      <c r="A80" s="10" t="s">
        <v>65</v>
      </c>
      <c r="B80" s="32">
        <v>45111877.1</v>
      </c>
      <c r="C80" s="32">
        <v>44773911.10999999</v>
      </c>
      <c r="D80" s="32">
        <v>45424983.84999998</v>
      </c>
      <c r="E80" s="32">
        <v>45272505.20999997</v>
      </c>
      <c r="F80" s="32">
        <v>44636293.39</v>
      </c>
      <c r="G80" s="32">
        <v>43520436.88000001</v>
      </c>
      <c r="H80" s="32">
        <v>44735441.70000003</v>
      </c>
      <c r="I80" s="31">
        <v>46356566.839999974</v>
      </c>
      <c r="J80" s="26">
        <v>50266870.88999998</v>
      </c>
      <c r="K80" s="26">
        <v>49762048.03000002</v>
      </c>
      <c r="L80" s="30">
        <v>49579713</v>
      </c>
      <c r="M80" s="30">
        <v>48629267</v>
      </c>
      <c r="N80" s="25">
        <v>46078397</v>
      </c>
      <c r="O80" s="30">
        <v>44266164</v>
      </c>
      <c r="V80" s="5"/>
      <c r="W80" s="5"/>
      <c r="X80" s="5"/>
      <c r="Y80" s="5"/>
      <c r="Z80" s="5"/>
      <c r="AA80" s="5"/>
      <c r="AB80" s="5"/>
      <c r="AC80" s="5"/>
      <c r="AE80" s="2"/>
      <c r="AF80" s="2"/>
      <c r="AG80" s="2"/>
      <c r="AH80" s="2"/>
      <c r="AI80" s="2"/>
      <c r="AJ80" s="2"/>
    </row>
    <row r="81" spans="1:36" ht="15.75">
      <c r="A81" s="10" t="s">
        <v>66</v>
      </c>
      <c r="B81" s="32">
        <v>56853489.87</v>
      </c>
      <c r="C81" s="32">
        <v>64563825.739999965</v>
      </c>
      <c r="D81" s="32">
        <v>57908219.2</v>
      </c>
      <c r="E81" s="32">
        <v>64231018.30000001</v>
      </c>
      <c r="F81" s="32">
        <v>61293882.02</v>
      </c>
      <c r="G81" s="32">
        <v>59555635.720000006</v>
      </c>
      <c r="H81" s="32">
        <v>57480272.41</v>
      </c>
      <c r="I81" s="31">
        <v>58718703.169999994</v>
      </c>
      <c r="J81" s="26">
        <v>60132777.01</v>
      </c>
      <c r="K81" s="26">
        <v>63320344.39999999</v>
      </c>
      <c r="L81" s="30">
        <v>62690138</v>
      </c>
      <c r="M81" s="30">
        <v>60993063</v>
      </c>
      <c r="N81" s="25">
        <v>55772380</v>
      </c>
      <c r="O81" s="30">
        <v>57239169</v>
      </c>
      <c r="V81" s="5"/>
      <c r="W81" s="5"/>
      <c r="X81" s="5"/>
      <c r="Y81" s="5"/>
      <c r="Z81" s="5"/>
      <c r="AA81" s="5"/>
      <c r="AB81" s="5"/>
      <c r="AC81" s="5"/>
      <c r="AE81" s="2"/>
      <c r="AF81" s="2"/>
      <c r="AG81" s="2"/>
      <c r="AH81" s="2"/>
      <c r="AI81" s="2"/>
      <c r="AJ81" s="2"/>
    </row>
    <row r="82" spans="1:36" ht="15.75">
      <c r="A82" s="10" t="s">
        <v>67</v>
      </c>
      <c r="B82" s="32">
        <v>18842924.489999995</v>
      </c>
      <c r="C82" s="32">
        <v>17397748.13</v>
      </c>
      <c r="D82" s="32">
        <v>16600342.809999997</v>
      </c>
      <c r="E82" s="32">
        <v>16746378.120000003</v>
      </c>
      <c r="F82" s="32">
        <v>12442760.260000002</v>
      </c>
      <c r="G82" s="32">
        <v>18061388.349999994</v>
      </c>
      <c r="H82" s="32">
        <v>12948233.03</v>
      </c>
      <c r="I82" s="31">
        <v>14738907.92</v>
      </c>
      <c r="J82" s="26">
        <v>10108327.02</v>
      </c>
      <c r="K82" s="26">
        <v>12616788.840000004</v>
      </c>
      <c r="L82" s="30">
        <v>18029934</v>
      </c>
      <c r="M82" s="30">
        <v>24738514</v>
      </c>
      <c r="N82" s="25">
        <v>16622368</v>
      </c>
      <c r="O82" s="30">
        <v>17321460</v>
      </c>
      <c r="V82" s="5"/>
      <c r="W82" s="5"/>
      <c r="X82" s="5"/>
      <c r="Y82" s="5"/>
      <c r="Z82" s="5"/>
      <c r="AA82" s="5"/>
      <c r="AB82" s="5"/>
      <c r="AC82" s="5"/>
      <c r="AE82" s="2"/>
      <c r="AF82" s="2"/>
      <c r="AG82" s="2"/>
      <c r="AH82" s="2"/>
      <c r="AI82" s="2"/>
      <c r="AJ82" s="2"/>
    </row>
    <row r="83" spans="1:36" ht="15.75">
      <c r="A83" s="10" t="s">
        <v>68</v>
      </c>
      <c r="B83" s="32">
        <v>12506037.400000006</v>
      </c>
      <c r="C83" s="32">
        <v>11907186.069999998</v>
      </c>
      <c r="D83" s="32">
        <v>13294998.060000004</v>
      </c>
      <c r="E83" s="32">
        <v>11471079.910000004</v>
      </c>
      <c r="F83" s="32">
        <v>11036923.11</v>
      </c>
      <c r="G83" s="32">
        <v>10000774.929999996</v>
      </c>
      <c r="H83" s="32">
        <v>9623182.359999998</v>
      </c>
      <c r="I83" s="31">
        <v>11428797.93</v>
      </c>
      <c r="J83" s="26">
        <v>23587745.320000004</v>
      </c>
      <c r="K83" s="26">
        <v>16841904.33</v>
      </c>
      <c r="L83" s="30">
        <v>12017175</v>
      </c>
      <c r="M83" s="30">
        <v>11384179</v>
      </c>
      <c r="N83" s="25">
        <v>10636326</v>
      </c>
      <c r="O83" s="30">
        <v>11244080</v>
      </c>
      <c r="V83" s="5"/>
      <c r="W83" s="5"/>
      <c r="X83" s="5"/>
      <c r="Y83" s="5"/>
      <c r="Z83" s="5"/>
      <c r="AA83" s="5"/>
      <c r="AB83" s="5"/>
      <c r="AC83" s="5"/>
      <c r="AE83" s="2"/>
      <c r="AF83" s="2"/>
      <c r="AG83" s="2"/>
      <c r="AH83" s="2"/>
      <c r="AI83" s="2"/>
      <c r="AJ83" s="2"/>
    </row>
    <row r="84" spans="1:36" ht="15.75">
      <c r="A84" s="10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O84" s="28"/>
      <c r="V84" s="5"/>
      <c r="W84" s="5"/>
      <c r="X84" s="5"/>
      <c r="Y84" s="5"/>
      <c r="Z84" s="5"/>
      <c r="AA84" s="5"/>
      <c r="AB84" s="5"/>
      <c r="AC84" s="5"/>
      <c r="AE84" s="2"/>
      <c r="AF84" s="2"/>
      <c r="AG84" s="2"/>
      <c r="AH84" s="2"/>
      <c r="AI84" s="2"/>
      <c r="AJ84" s="2"/>
    </row>
    <row r="85" spans="1:36" ht="15.75">
      <c r="A85" s="9" t="s">
        <v>69</v>
      </c>
      <c r="B85" s="28">
        <f>SUM(B86:B90)</f>
        <v>115767265.05000001</v>
      </c>
      <c r="C85" s="28">
        <f>SUM(C86:C90)</f>
        <v>85815701.95</v>
      </c>
      <c r="D85" s="28">
        <f>SUM(D86:D90)</f>
        <v>87687061.63</v>
      </c>
      <c r="E85" s="28">
        <f>SUM(E86:E90)</f>
        <v>93776520.47000003</v>
      </c>
      <c r="F85" s="28">
        <f>SUM(F86:F90)</f>
        <v>98292246.25000001</v>
      </c>
      <c r="G85" s="28">
        <f aca="true" t="shared" si="10" ref="G85:O85">SUM(G86:G90)</f>
        <v>97808421.73000002</v>
      </c>
      <c r="H85" s="28">
        <f t="shared" si="10"/>
        <v>100370182.89000003</v>
      </c>
      <c r="I85" s="28">
        <f t="shared" si="10"/>
        <v>154995777.29999998</v>
      </c>
      <c r="J85" s="28">
        <f t="shared" si="10"/>
        <v>126252115.64000002</v>
      </c>
      <c r="K85" s="28">
        <f t="shared" si="10"/>
        <v>104653373.86000001</v>
      </c>
      <c r="L85" s="28">
        <f>SUM(L86:L90)</f>
        <v>136524137</v>
      </c>
      <c r="M85" s="28">
        <f>SUM(M86:M90)</f>
        <v>116980635</v>
      </c>
      <c r="N85" s="28">
        <f t="shared" si="10"/>
        <v>109271490</v>
      </c>
      <c r="O85" s="28">
        <f t="shared" si="10"/>
        <v>113546577</v>
      </c>
      <c r="V85" s="5"/>
      <c r="W85" s="5"/>
      <c r="X85" s="5"/>
      <c r="Y85" s="5"/>
      <c r="Z85" s="5"/>
      <c r="AA85" s="5"/>
      <c r="AB85" s="5"/>
      <c r="AC85" s="5"/>
      <c r="AE85" s="2"/>
      <c r="AF85" s="2"/>
      <c r="AG85" s="2"/>
      <c r="AH85" s="2"/>
      <c r="AI85" s="2"/>
      <c r="AJ85" s="2"/>
    </row>
    <row r="86" spans="1:36" ht="15.75">
      <c r="A86" s="10" t="s">
        <v>70</v>
      </c>
      <c r="B86" s="32">
        <v>10487763.270000005</v>
      </c>
      <c r="C86" s="32">
        <v>9952230.500000006</v>
      </c>
      <c r="D86" s="32">
        <v>10368838.860000001</v>
      </c>
      <c r="E86" s="32">
        <v>10064968.130000006</v>
      </c>
      <c r="F86" s="32">
        <v>10438329.810000002</v>
      </c>
      <c r="G86" s="32">
        <v>10314291.810000002</v>
      </c>
      <c r="H86" s="32">
        <v>11647636.660000006</v>
      </c>
      <c r="I86" s="31">
        <v>11852062.959999992</v>
      </c>
      <c r="J86" s="26">
        <v>11634572.280000007</v>
      </c>
      <c r="K86" s="26">
        <v>11076682.310000002</v>
      </c>
      <c r="L86" s="30">
        <v>10415115</v>
      </c>
      <c r="M86" s="30">
        <v>10093667</v>
      </c>
      <c r="N86" s="25">
        <v>9068760</v>
      </c>
      <c r="O86" s="30">
        <v>9365160</v>
      </c>
      <c r="V86" s="5"/>
      <c r="W86" s="5"/>
      <c r="X86" s="5"/>
      <c r="Y86" s="5"/>
      <c r="Z86" s="5"/>
      <c r="AA86" s="5"/>
      <c r="AB86" s="5"/>
      <c r="AC86" s="5"/>
      <c r="AE86" s="2"/>
      <c r="AF86" s="2"/>
      <c r="AG86" s="2"/>
      <c r="AH86" s="2"/>
      <c r="AI86" s="2"/>
      <c r="AJ86" s="2"/>
    </row>
    <row r="87" spans="1:36" ht="15.75">
      <c r="A87" s="10" t="s">
        <v>71</v>
      </c>
      <c r="B87" s="32">
        <v>31149996.05999999</v>
      </c>
      <c r="C87" s="32">
        <v>31139543.990000002</v>
      </c>
      <c r="D87" s="32">
        <v>30577123.41</v>
      </c>
      <c r="E87" s="32">
        <v>31151205.33000001</v>
      </c>
      <c r="F87" s="32">
        <v>30689783.410000004</v>
      </c>
      <c r="G87" s="32">
        <v>30586877.710000005</v>
      </c>
      <c r="H87" s="32">
        <v>31040486.32000002</v>
      </c>
      <c r="I87" s="31">
        <v>29999683.01</v>
      </c>
      <c r="J87" s="26">
        <v>30621668.26</v>
      </c>
      <c r="K87" s="26">
        <v>30054404.990000002</v>
      </c>
      <c r="L87" s="30">
        <v>31098634</v>
      </c>
      <c r="M87" s="30">
        <v>29638077</v>
      </c>
      <c r="N87" s="25">
        <v>28567918</v>
      </c>
      <c r="O87" s="30">
        <v>28206382</v>
      </c>
      <c r="V87" s="5"/>
      <c r="W87" s="5"/>
      <c r="X87" s="5"/>
      <c r="Y87" s="5"/>
      <c r="Z87" s="5"/>
      <c r="AA87" s="5"/>
      <c r="AB87" s="5"/>
      <c r="AC87" s="5"/>
      <c r="AE87" s="2"/>
      <c r="AF87" s="2"/>
      <c r="AG87" s="2"/>
      <c r="AH87" s="2"/>
      <c r="AI87" s="2"/>
      <c r="AJ87" s="2"/>
    </row>
    <row r="88" spans="1:36" ht="15.75">
      <c r="A88" s="10" t="s">
        <v>72</v>
      </c>
      <c r="B88" s="32">
        <v>18163741.370000005</v>
      </c>
      <c r="C88" s="32">
        <v>22127404.999999993</v>
      </c>
      <c r="D88" s="32">
        <v>25887669.609999996</v>
      </c>
      <c r="E88" s="32">
        <v>34623924.48000001</v>
      </c>
      <c r="F88" s="32">
        <v>28349648.000000004</v>
      </c>
      <c r="G88" s="32">
        <v>24293149.970000003</v>
      </c>
      <c r="H88" s="32">
        <v>26626383.42</v>
      </c>
      <c r="I88" s="31">
        <v>47151051.379999995</v>
      </c>
      <c r="J88" s="26">
        <v>22186088.150000002</v>
      </c>
      <c r="K88" s="26">
        <v>22620408.54000001</v>
      </c>
      <c r="L88" s="30">
        <v>20922756</v>
      </c>
      <c r="M88" s="30">
        <v>20686248</v>
      </c>
      <c r="N88" s="25">
        <v>24184818</v>
      </c>
      <c r="O88" s="30">
        <v>21059021</v>
      </c>
      <c r="V88" s="5"/>
      <c r="W88" s="5"/>
      <c r="X88" s="5"/>
      <c r="Y88" s="5"/>
      <c r="Z88" s="5"/>
      <c r="AA88" s="5"/>
      <c r="AB88" s="5"/>
      <c r="AC88" s="5"/>
      <c r="AE88" s="2"/>
      <c r="AF88" s="2"/>
      <c r="AG88" s="2"/>
      <c r="AH88" s="2"/>
      <c r="AI88" s="2"/>
      <c r="AJ88" s="2"/>
    </row>
    <row r="89" spans="1:36" ht="15.75">
      <c r="A89" s="10" t="s">
        <v>73</v>
      </c>
      <c r="B89" s="32">
        <v>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1">
        <v>0</v>
      </c>
      <c r="J89" s="26">
        <v>0</v>
      </c>
      <c r="K89" s="26">
        <v>0</v>
      </c>
      <c r="L89" s="30">
        <v>0</v>
      </c>
      <c r="M89" s="30">
        <v>0</v>
      </c>
      <c r="N89" s="25">
        <v>0</v>
      </c>
      <c r="O89" s="30">
        <v>0</v>
      </c>
      <c r="V89" s="5"/>
      <c r="W89" s="5"/>
      <c r="X89" s="5"/>
      <c r="Y89" s="5"/>
      <c r="Z89" s="5"/>
      <c r="AA89" s="5"/>
      <c r="AB89" s="5"/>
      <c r="AC89" s="5"/>
      <c r="AE89" s="2"/>
      <c r="AF89" s="2"/>
      <c r="AG89" s="2"/>
      <c r="AH89" s="2"/>
      <c r="AI89" s="2"/>
      <c r="AJ89" s="2"/>
    </row>
    <row r="90" spans="1:36" ht="15.75">
      <c r="A90" s="10" t="s">
        <v>74</v>
      </c>
      <c r="B90" s="32">
        <v>55965764.35000002</v>
      </c>
      <c r="C90" s="32">
        <v>22596522.459999997</v>
      </c>
      <c r="D90" s="32">
        <v>20853429.750000004</v>
      </c>
      <c r="E90" s="32">
        <v>17936422.529999994</v>
      </c>
      <c r="F90" s="32">
        <v>28814485.029999997</v>
      </c>
      <c r="G90" s="32">
        <v>32614102.240000006</v>
      </c>
      <c r="H90" s="32">
        <v>31055676.489999995</v>
      </c>
      <c r="I90" s="31">
        <v>65992979.949999996</v>
      </c>
      <c r="J90" s="26">
        <v>61809786.949999996</v>
      </c>
      <c r="K90" s="26">
        <v>40901878.02</v>
      </c>
      <c r="L90" s="30">
        <v>74087632</v>
      </c>
      <c r="M90" s="30">
        <v>56562643</v>
      </c>
      <c r="N90" s="25">
        <v>47449994</v>
      </c>
      <c r="O90" s="30">
        <v>54916014</v>
      </c>
      <c r="V90" s="5"/>
      <c r="W90" s="5"/>
      <c r="X90" s="5"/>
      <c r="Y90" s="5"/>
      <c r="Z90" s="5"/>
      <c r="AA90" s="5"/>
      <c r="AB90" s="5"/>
      <c r="AC90" s="5"/>
      <c r="AE90" s="2"/>
      <c r="AF90" s="2"/>
      <c r="AG90" s="2"/>
      <c r="AH90" s="2"/>
      <c r="AI90" s="2"/>
      <c r="AJ90" s="2"/>
    </row>
    <row r="91" spans="1:36" ht="15.75">
      <c r="A91" s="10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V91" s="5"/>
      <c r="W91" s="5"/>
      <c r="X91" s="5"/>
      <c r="Y91" s="5"/>
      <c r="Z91" s="5"/>
      <c r="AA91" s="5"/>
      <c r="AB91" s="5"/>
      <c r="AC91" s="5"/>
      <c r="AE91" s="2"/>
      <c r="AF91" s="2"/>
      <c r="AG91" s="2"/>
      <c r="AH91" s="2"/>
      <c r="AI91" s="2"/>
      <c r="AJ91" s="2"/>
    </row>
    <row r="92" spans="1:36" ht="15.75">
      <c r="A92" s="9" t="s">
        <v>75</v>
      </c>
      <c r="B92" s="28">
        <f>SUM(B93:B96)</f>
        <v>417614675.5600002</v>
      </c>
      <c r="C92" s="28">
        <f>SUM(C93:C96)</f>
        <v>412903917.50000006</v>
      </c>
      <c r="D92" s="28">
        <f>SUM(D93:D96)</f>
        <v>414382664.7599998</v>
      </c>
      <c r="E92" s="28">
        <f>SUM(E93:E96)</f>
        <v>434502668.58</v>
      </c>
      <c r="F92" s="28">
        <f>SUM(F93:F96)</f>
        <v>385357126.0200003</v>
      </c>
      <c r="G92" s="28">
        <f aca="true" t="shared" si="11" ref="G92:O92">SUM(G93:G96)</f>
        <v>391401389.7300003</v>
      </c>
      <c r="H92" s="28">
        <f t="shared" si="11"/>
        <v>366671361.36999965</v>
      </c>
      <c r="I92" s="28">
        <f t="shared" si="11"/>
        <v>384347962.0599999</v>
      </c>
      <c r="J92" s="28">
        <f t="shared" si="11"/>
        <v>388514293.31999975</v>
      </c>
      <c r="K92" s="28">
        <f t="shared" si="11"/>
        <v>342269305.9399999</v>
      </c>
      <c r="L92" s="28">
        <f>SUM(L93:L96)</f>
        <v>341246923</v>
      </c>
      <c r="M92" s="28">
        <f>SUM(M93:M96)</f>
        <v>369925556</v>
      </c>
      <c r="N92" s="28">
        <f t="shared" si="11"/>
        <v>370702973</v>
      </c>
      <c r="O92" s="28">
        <f t="shared" si="11"/>
        <v>369957698</v>
      </c>
      <c r="V92" s="5"/>
      <c r="W92" s="5"/>
      <c r="X92" s="5"/>
      <c r="Y92" s="5"/>
      <c r="Z92" s="5"/>
      <c r="AA92" s="5"/>
      <c r="AB92" s="5"/>
      <c r="AC92" s="5"/>
      <c r="AE92" s="2"/>
      <c r="AF92" s="2"/>
      <c r="AG92" s="2"/>
      <c r="AH92" s="2"/>
      <c r="AI92" s="2"/>
      <c r="AJ92" s="2"/>
    </row>
    <row r="93" spans="1:36" ht="15.75">
      <c r="A93" s="10" t="s">
        <v>76</v>
      </c>
      <c r="B93" s="32">
        <v>417282851.28000015</v>
      </c>
      <c r="C93" s="32">
        <v>403299007.8500001</v>
      </c>
      <c r="D93" s="32">
        <v>405078757.8699998</v>
      </c>
      <c r="E93" s="32">
        <v>424282572.51</v>
      </c>
      <c r="F93" s="32">
        <v>373457289.5200003</v>
      </c>
      <c r="G93" s="32">
        <v>380796939.2600003</v>
      </c>
      <c r="H93" s="32">
        <v>356978176.3299997</v>
      </c>
      <c r="I93" s="31">
        <v>374509627.1899999</v>
      </c>
      <c r="J93" s="26">
        <v>379554385.92999977</v>
      </c>
      <c r="K93" s="26">
        <v>332851648.7499999</v>
      </c>
      <c r="L93" s="30">
        <v>331489921</v>
      </c>
      <c r="M93" s="30">
        <v>361162752</v>
      </c>
      <c r="N93" s="25">
        <v>362743515</v>
      </c>
      <c r="O93" s="30">
        <v>361967117</v>
      </c>
      <c r="V93" s="5"/>
      <c r="W93" s="5"/>
      <c r="X93" s="5"/>
      <c r="Y93" s="5"/>
      <c r="Z93" s="5"/>
      <c r="AA93" s="5"/>
      <c r="AB93" s="5"/>
      <c r="AC93" s="5"/>
      <c r="AE93" s="2"/>
      <c r="AF93" s="2"/>
      <c r="AG93" s="2"/>
      <c r="AH93" s="2"/>
      <c r="AI93" s="2"/>
      <c r="AJ93" s="2"/>
    </row>
    <row r="94" spans="1:36" ht="15.75">
      <c r="A94" s="10" t="s">
        <v>77</v>
      </c>
      <c r="B94" s="32">
        <v>326218.06</v>
      </c>
      <c r="C94" s="32">
        <v>9600514.44</v>
      </c>
      <c r="D94" s="32">
        <v>9198659.01</v>
      </c>
      <c r="E94" s="32">
        <v>10107521</v>
      </c>
      <c r="F94" s="32">
        <v>11730072</v>
      </c>
      <c r="G94" s="32">
        <v>10444999</v>
      </c>
      <c r="H94" s="32">
        <v>9515411.96</v>
      </c>
      <c r="I94" s="31">
        <v>9660341.41</v>
      </c>
      <c r="J94" s="26">
        <v>8793850</v>
      </c>
      <c r="K94" s="26">
        <v>9195927</v>
      </c>
      <c r="L94" s="30">
        <v>9486494</v>
      </c>
      <c r="M94" s="30">
        <v>8531412</v>
      </c>
      <c r="N94" s="25">
        <v>7711003</v>
      </c>
      <c r="O94" s="30">
        <v>7704417</v>
      </c>
      <c r="V94" s="5"/>
      <c r="W94" s="5"/>
      <c r="X94" s="5"/>
      <c r="Y94" s="5"/>
      <c r="Z94" s="5"/>
      <c r="AA94" s="5"/>
      <c r="AB94" s="5"/>
      <c r="AC94" s="5"/>
      <c r="AE94" s="2"/>
      <c r="AF94" s="2"/>
      <c r="AG94" s="2"/>
      <c r="AH94" s="2"/>
      <c r="AI94" s="2"/>
      <c r="AJ94" s="2"/>
    </row>
    <row r="95" spans="1:36" ht="15.75">
      <c r="A95" s="10" t="s">
        <v>78</v>
      </c>
      <c r="B95" s="32">
        <v>5606.22</v>
      </c>
      <c r="C95" s="32">
        <v>4395.21</v>
      </c>
      <c r="D95" s="32">
        <v>105247.88</v>
      </c>
      <c r="E95" s="32">
        <v>112575.06999999999</v>
      </c>
      <c r="F95" s="32">
        <v>169764.5</v>
      </c>
      <c r="G95" s="32">
        <v>159451.46999999997</v>
      </c>
      <c r="H95" s="32">
        <v>177773.08</v>
      </c>
      <c r="I95" s="31">
        <v>177993.46</v>
      </c>
      <c r="J95" s="26">
        <v>166057.39</v>
      </c>
      <c r="K95" s="26">
        <v>221730.19</v>
      </c>
      <c r="L95" s="30">
        <v>270508</v>
      </c>
      <c r="M95" s="30">
        <v>231392</v>
      </c>
      <c r="N95" s="25">
        <v>248455</v>
      </c>
      <c r="O95" s="30">
        <v>286164</v>
      </c>
      <c r="V95" s="5"/>
      <c r="W95" s="5"/>
      <c r="X95" s="5"/>
      <c r="Y95" s="5"/>
      <c r="Z95" s="5"/>
      <c r="AA95" s="5"/>
      <c r="AB95" s="5"/>
      <c r="AC95" s="5"/>
      <c r="AE95" s="2"/>
      <c r="AF95" s="2"/>
      <c r="AG95" s="2"/>
      <c r="AH95" s="2"/>
      <c r="AI95" s="2"/>
      <c r="AJ95" s="2"/>
    </row>
    <row r="96" spans="1:36" ht="15.75">
      <c r="A96" s="10" t="s">
        <v>79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1">
        <v>0</v>
      </c>
      <c r="J96" s="26">
        <v>0</v>
      </c>
      <c r="K96" s="26">
        <v>0</v>
      </c>
      <c r="L96" s="30">
        <v>0</v>
      </c>
      <c r="M96" s="30">
        <v>0</v>
      </c>
      <c r="N96" s="25">
        <v>0</v>
      </c>
      <c r="O96" s="30">
        <v>0</v>
      </c>
      <c r="V96" s="5"/>
      <c r="W96" s="5"/>
      <c r="X96" s="5"/>
      <c r="Y96" s="5"/>
      <c r="Z96" s="5"/>
      <c r="AA96" s="5"/>
      <c r="AB96" s="5"/>
      <c r="AC96" s="5"/>
      <c r="AE96" s="2"/>
      <c r="AF96" s="2"/>
      <c r="AG96" s="2"/>
      <c r="AH96" s="2"/>
      <c r="AI96" s="2"/>
      <c r="AJ96" s="2"/>
    </row>
    <row r="97" spans="1:36" ht="15.75">
      <c r="A97" s="10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V97" s="5"/>
      <c r="W97" s="5"/>
      <c r="X97" s="5"/>
      <c r="Y97" s="5"/>
      <c r="Z97" s="5"/>
      <c r="AA97" s="5"/>
      <c r="AB97" s="5"/>
      <c r="AC97" s="5"/>
      <c r="AE97" s="2"/>
      <c r="AF97" s="2"/>
      <c r="AG97" s="2"/>
      <c r="AH97" s="2"/>
      <c r="AI97" s="2"/>
      <c r="AJ97" s="2"/>
    </row>
    <row r="98" spans="1:36" ht="15.75">
      <c r="A98" s="9" t="s">
        <v>80</v>
      </c>
      <c r="B98" s="28">
        <f>SUM(B99:B104)</f>
        <v>924205216.5999994</v>
      </c>
      <c r="C98" s="28">
        <f>SUM(C99:C104)</f>
        <v>820581344.9699998</v>
      </c>
      <c r="D98" s="28">
        <f>SUM(D99:D104)</f>
        <v>849328628.39</v>
      </c>
      <c r="E98" s="28">
        <f>SUM(E99:E104)</f>
        <v>816404643.9799993</v>
      </c>
      <c r="F98" s="28">
        <f>SUM(F99:F104)</f>
        <v>845174456.66</v>
      </c>
      <c r="G98" s="28">
        <f aca="true" t="shared" si="12" ref="G98:O98">SUM(G99:G104)</f>
        <v>849826348.5500002</v>
      </c>
      <c r="H98" s="28">
        <f t="shared" si="12"/>
        <v>856759580.1500002</v>
      </c>
      <c r="I98" s="28">
        <f t="shared" si="12"/>
        <v>866642115.1599995</v>
      </c>
      <c r="J98" s="28">
        <f t="shared" si="12"/>
        <v>884040427.6000001</v>
      </c>
      <c r="K98" s="28">
        <f t="shared" si="12"/>
        <v>905620855.22</v>
      </c>
      <c r="L98" s="28">
        <f>SUM(L99:L104)</f>
        <v>959724565</v>
      </c>
      <c r="M98" s="28">
        <f>SUM(M99:M104)</f>
        <v>882920220</v>
      </c>
      <c r="N98" s="28">
        <f t="shared" si="12"/>
        <v>861517294</v>
      </c>
      <c r="O98" s="28">
        <f t="shared" si="12"/>
        <v>844052637</v>
      </c>
      <c r="V98" s="5"/>
      <c r="W98" s="5"/>
      <c r="X98" s="5"/>
      <c r="Y98" s="5"/>
      <c r="Z98" s="5"/>
      <c r="AA98" s="5"/>
      <c r="AB98" s="5"/>
      <c r="AC98" s="5"/>
      <c r="AE98" s="2"/>
      <c r="AF98" s="2"/>
      <c r="AG98" s="2"/>
      <c r="AH98" s="2"/>
      <c r="AI98" s="2"/>
      <c r="AJ98" s="2"/>
    </row>
    <row r="99" spans="1:36" ht="15.75">
      <c r="A99" s="10" t="s">
        <v>81</v>
      </c>
      <c r="B99" s="32">
        <v>265841078.83000007</v>
      </c>
      <c r="C99" s="32">
        <v>268158650.9800001</v>
      </c>
      <c r="D99" s="32">
        <v>266354703.31000006</v>
      </c>
      <c r="E99" s="32">
        <v>258055106.35000002</v>
      </c>
      <c r="F99" s="32">
        <v>257411570.1300001</v>
      </c>
      <c r="G99" s="32">
        <v>269782281.05999994</v>
      </c>
      <c r="H99" s="32">
        <v>259209578.82999995</v>
      </c>
      <c r="I99" s="31">
        <v>283009361.3200001</v>
      </c>
      <c r="J99" s="26">
        <v>281061753.7100001</v>
      </c>
      <c r="K99" s="26">
        <v>264654308.94</v>
      </c>
      <c r="L99" s="30">
        <v>282302458</v>
      </c>
      <c r="M99" s="30">
        <v>258062365</v>
      </c>
      <c r="N99" s="25">
        <v>246123153</v>
      </c>
      <c r="O99" s="30">
        <v>240908498</v>
      </c>
      <c r="V99" s="5"/>
      <c r="W99" s="5"/>
      <c r="X99" s="5"/>
      <c r="Y99" s="5"/>
      <c r="Z99" s="5"/>
      <c r="AA99" s="5"/>
      <c r="AB99" s="5"/>
      <c r="AC99" s="5"/>
      <c r="AE99" s="2"/>
      <c r="AF99" s="2"/>
      <c r="AG99" s="2"/>
      <c r="AH99" s="2"/>
      <c r="AI99" s="2"/>
      <c r="AJ99" s="2"/>
    </row>
    <row r="100" spans="1:36" ht="15.75">
      <c r="A100" s="10" t="s">
        <v>82</v>
      </c>
      <c r="B100" s="32">
        <v>9181318.28</v>
      </c>
      <c r="C100" s="32">
        <v>12828091.31</v>
      </c>
      <c r="D100" s="32">
        <v>8958069.209999999</v>
      </c>
      <c r="E100" s="32">
        <v>10422703.21</v>
      </c>
      <c r="F100" s="32">
        <v>5286296.66</v>
      </c>
      <c r="G100" s="32">
        <v>14296627.620000001</v>
      </c>
      <c r="H100" s="32">
        <v>6902567.46</v>
      </c>
      <c r="I100" s="31">
        <v>7762829.88</v>
      </c>
      <c r="J100" s="26">
        <v>4898245.15</v>
      </c>
      <c r="K100" s="26">
        <v>6563251.87</v>
      </c>
      <c r="L100" s="30">
        <v>7404783</v>
      </c>
      <c r="M100" s="30">
        <v>3970612</v>
      </c>
      <c r="N100" s="25">
        <v>3164823</v>
      </c>
      <c r="O100" s="30">
        <v>1922253</v>
      </c>
      <c r="V100" s="5"/>
      <c r="W100" s="5"/>
      <c r="X100" s="5"/>
      <c r="Y100" s="5"/>
      <c r="Z100" s="5"/>
      <c r="AA100" s="5"/>
      <c r="AB100" s="5"/>
      <c r="AC100" s="5"/>
      <c r="AE100" s="2"/>
      <c r="AF100" s="2"/>
      <c r="AG100" s="2"/>
      <c r="AH100" s="2"/>
      <c r="AI100" s="2"/>
      <c r="AJ100" s="2"/>
    </row>
    <row r="101" spans="1:36" ht="15.75">
      <c r="A101" s="10" t="s">
        <v>83</v>
      </c>
      <c r="B101" s="32">
        <v>613567766.6899995</v>
      </c>
      <c r="C101" s="32">
        <v>513053881.8299997</v>
      </c>
      <c r="D101" s="32">
        <v>547509446.11</v>
      </c>
      <c r="E101" s="32">
        <v>515647461.11999935</v>
      </c>
      <c r="F101" s="32">
        <v>539419994.6399999</v>
      </c>
      <c r="G101" s="32">
        <v>528158899.11000025</v>
      </c>
      <c r="H101" s="32">
        <v>540704389.9400003</v>
      </c>
      <c r="I101" s="31">
        <v>536305483.6999996</v>
      </c>
      <c r="J101" s="26">
        <v>560527033.94</v>
      </c>
      <c r="K101" s="26">
        <v>604108346.52</v>
      </c>
      <c r="L101" s="30">
        <v>639174395</v>
      </c>
      <c r="M101" s="30">
        <v>594418040</v>
      </c>
      <c r="N101" s="25">
        <v>585844523</v>
      </c>
      <c r="O101" s="30">
        <v>579699152</v>
      </c>
      <c r="V101" s="5"/>
      <c r="W101" s="5"/>
      <c r="X101" s="5"/>
      <c r="Y101" s="5"/>
      <c r="Z101" s="5"/>
      <c r="AA101" s="5"/>
      <c r="AB101" s="5"/>
      <c r="AC101" s="5"/>
      <c r="AE101" s="2"/>
      <c r="AF101" s="2"/>
      <c r="AG101" s="2"/>
      <c r="AH101" s="2"/>
      <c r="AI101" s="2"/>
      <c r="AJ101" s="2"/>
    </row>
    <row r="102" spans="1:36" ht="15.75">
      <c r="A102" s="10" t="s">
        <v>84</v>
      </c>
      <c r="B102" s="32">
        <v>3024381.8899999997</v>
      </c>
      <c r="C102" s="32">
        <v>2744910.15</v>
      </c>
      <c r="D102" s="32">
        <v>2694369.4099999997</v>
      </c>
      <c r="E102" s="32">
        <v>3208771.87</v>
      </c>
      <c r="F102" s="32">
        <v>6924533.609999999</v>
      </c>
      <c r="G102" s="32">
        <v>8504459.65</v>
      </c>
      <c r="H102" s="32">
        <v>9484723.41</v>
      </c>
      <c r="I102" s="31">
        <v>9881785.56</v>
      </c>
      <c r="J102" s="26">
        <v>4807878.88</v>
      </c>
      <c r="K102" s="26">
        <v>3300242.44</v>
      </c>
      <c r="L102" s="30">
        <v>3794312</v>
      </c>
      <c r="M102" s="30">
        <v>1901285</v>
      </c>
      <c r="N102" s="25">
        <v>3830715</v>
      </c>
      <c r="O102" s="30">
        <v>2160017</v>
      </c>
      <c r="V102" s="5"/>
      <c r="W102" s="5"/>
      <c r="X102" s="5"/>
      <c r="Y102" s="5"/>
      <c r="Z102" s="5"/>
      <c r="AA102" s="5"/>
      <c r="AB102" s="5"/>
      <c r="AC102" s="5"/>
      <c r="AE102" s="2"/>
      <c r="AF102" s="2"/>
      <c r="AG102" s="2"/>
      <c r="AH102" s="2"/>
      <c r="AI102" s="2"/>
      <c r="AJ102" s="2"/>
    </row>
    <row r="103" spans="1:36" ht="15.75">
      <c r="A103" s="10" t="s">
        <v>85</v>
      </c>
      <c r="B103" s="32">
        <v>23791909.179999996</v>
      </c>
      <c r="C103" s="32">
        <v>18229010.2</v>
      </c>
      <c r="D103" s="32">
        <v>17130973.18</v>
      </c>
      <c r="E103" s="32">
        <v>21918916.869999997</v>
      </c>
      <c r="F103" s="32">
        <v>27017896.35999999</v>
      </c>
      <c r="G103" s="32">
        <v>20105370.250000004</v>
      </c>
      <c r="H103" s="32">
        <v>29511428.60999999</v>
      </c>
      <c r="I103" s="31">
        <v>22994475.539999995</v>
      </c>
      <c r="J103" s="26">
        <v>22247909.29</v>
      </c>
      <c r="K103" s="26">
        <v>20117045.57</v>
      </c>
      <c r="L103" s="30">
        <v>20974867</v>
      </c>
      <c r="M103" s="30">
        <v>21065510</v>
      </c>
      <c r="N103" s="25">
        <v>18236473</v>
      </c>
      <c r="O103" s="30">
        <v>15516184</v>
      </c>
      <c r="V103" s="5"/>
      <c r="W103" s="5"/>
      <c r="X103" s="5"/>
      <c r="Y103" s="5"/>
      <c r="Z103" s="5"/>
      <c r="AA103" s="5"/>
      <c r="AB103" s="5"/>
      <c r="AC103" s="5"/>
      <c r="AE103" s="2"/>
      <c r="AF103" s="2"/>
      <c r="AG103" s="2"/>
      <c r="AH103" s="2"/>
      <c r="AI103" s="2"/>
      <c r="AJ103" s="2"/>
    </row>
    <row r="104" spans="1:36" ht="15.75">
      <c r="A104" s="10" t="s">
        <v>86</v>
      </c>
      <c r="B104" s="32">
        <v>8798761.73</v>
      </c>
      <c r="C104" s="32">
        <v>5566800.499999998</v>
      </c>
      <c r="D104" s="32">
        <v>6681067.17</v>
      </c>
      <c r="E104" s="32">
        <v>7151684.56</v>
      </c>
      <c r="F104" s="32">
        <v>9114165.26</v>
      </c>
      <c r="G104" s="32">
        <v>8978710.86</v>
      </c>
      <c r="H104" s="32">
        <v>10946891.9</v>
      </c>
      <c r="I104" s="31">
        <v>6688179.160000002</v>
      </c>
      <c r="J104" s="26">
        <v>10497606.629999999</v>
      </c>
      <c r="K104" s="26">
        <v>6877659.88</v>
      </c>
      <c r="L104" s="30">
        <v>6073750</v>
      </c>
      <c r="M104" s="30">
        <v>3502408</v>
      </c>
      <c r="N104" s="25">
        <v>4317607</v>
      </c>
      <c r="O104" s="30">
        <v>3846533</v>
      </c>
      <c r="V104" s="5"/>
      <c r="W104" s="5"/>
      <c r="X104" s="5"/>
      <c r="Y104" s="5"/>
      <c r="Z104" s="5"/>
      <c r="AA104" s="5"/>
      <c r="AB104" s="5"/>
      <c r="AC104" s="5"/>
      <c r="AE104" s="2"/>
      <c r="AF104" s="2"/>
      <c r="AG104" s="2"/>
      <c r="AH104" s="2"/>
      <c r="AI104" s="2"/>
      <c r="AJ104" s="2"/>
    </row>
    <row r="105" spans="1:36" ht="15.75">
      <c r="A105" s="10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V105" s="5"/>
      <c r="W105" s="5"/>
      <c r="X105" s="5"/>
      <c r="Y105" s="5"/>
      <c r="Z105" s="5"/>
      <c r="AA105" s="5"/>
      <c r="AB105" s="5"/>
      <c r="AC105" s="5"/>
      <c r="AE105" s="2"/>
      <c r="AF105" s="2"/>
      <c r="AG105" s="2"/>
      <c r="AH105" s="2"/>
      <c r="AI105" s="2"/>
      <c r="AJ105" s="2"/>
    </row>
    <row r="106" spans="1:36" ht="15.75">
      <c r="A106" s="9" t="s">
        <v>87</v>
      </c>
      <c r="B106" s="28">
        <f>SUM(B107:B118)</f>
        <v>1362129175.3599997</v>
      </c>
      <c r="C106" s="28">
        <f>SUM(C107:C118)</f>
        <v>1349846060.3599997</v>
      </c>
      <c r="D106" s="28">
        <f>SUM(D107:D118)</f>
        <v>1344229365.689999</v>
      </c>
      <c r="E106" s="28">
        <f>SUM(E107:E118)</f>
        <v>1329903220.25</v>
      </c>
      <c r="F106" s="28">
        <f>SUM(F107:F118)</f>
        <v>1301887530.19</v>
      </c>
      <c r="G106" s="28">
        <f aca="true" t="shared" si="13" ref="G106:O106">SUM(G107:G118)</f>
        <v>1281708316.6400003</v>
      </c>
      <c r="H106" s="28">
        <f t="shared" si="13"/>
        <v>1180701763.9199996</v>
      </c>
      <c r="I106" s="28">
        <f t="shared" si="13"/>
        <v>1105461290.34</v>
      </c>
      <c r="J106" s="28">
        <f t="shared" si="13"/>
        <v>998088348.4800004</v>
      </c>
      <c r="K106" s="28">
        <f t="shared" si="13"/>
        <v>914332920.2999997</v>
      </c>
      <c r="L106" s="28">
        <f>SUM(L107:L118)</f>
        <v>904535039</v>
      </c>
      <c r="M106" s="28">
        <f>SUM(M107:M118)</f>
        <v>891170498</v>
      </c>
      <c r="N106" s="28">
        <f t="shared" si="13"/>
        <v>857604982</v>
      </c>
      <c r="O106" s="28">
        <f t="shared" si="13"/>
        <v>820938768</v>
      </c>
      <c r="V106" s="5"/>
      <c r="W106" s="5"/>
      <c r="X106" s="5"/>
      <c r="Y106" s="5"/>
      <c r="Z106" s="5"/>
      <c r="AA106" s="5"/>
      <c r="AB106" s="5"/>
      <c r="AC106" s="5"/>
      <c r="AE106" s="2"/>
      <c r="AF106" s="2"/>
      <c r="AG106" s="2"/>
      <c r="AH106" s="2"/>
      <c r="AI106" s="2"/>
      <c r="AJ106" s="2"/>
    </row>
    <row r="107" spans="1:36" ht="15.75">
      <c r="A107" s="10" t="s">
        <v>88</v>
      </c>
      <c r="B107" s="32">
        <v>224984397.7800001</v>
      </c>
      <c r="C107" s="32">
        <v>231128667.45000005</v>
      </c>
      <c r="D107" s="32">
        <v>242036386.66999993</v>
      </c>
      <c r="E107" s="32">
        <v>265719730.23000008</v>
      </c>
      <c r="F107" s="32">
        <v>261159427.60999992</v>
      </c>
      <c r="G107" s="32">
        <v>267799918.09999993</v>
      </c>
      <c r="H107" s="32">
        <v>227563804.59000006</v>
      </c>
      <c r="I107" s="31">
        <v>193284628.26</v>
      </c>
      <c r="J107" s="26">
        <v>151711077.48</v>
      </c>
      <c r="K107" s="26">
        <v>111552810.49999999</v>
      </c>
      <c r="L107" s="30">
        <v>112908011</v>
      </c>
      <c r="M107" s="30">
        <v>134314261</v>
      </c>
      <c r="N107" s="25">
        <v>135493285</v>
      </c>
      <c r="O107" s="30">
        <v>133231636</v>
      </c>
      <c r="V107" s="5"/>
      <c r="W107" s="5"/>
      <c r="X107" s="5"/>
      <c r="Y107" s="5"/>
      <c r="Z107" s="5"/>
      <c r="AA107" s="5"/>
      <c r="AB107" s="5"/>
      <c r="AC107" s="5"/>
      <c r="AE107" s="2"/>
      <c r="AF107" s="2"/>
      <c r="AG107" s="2"/>
      <c r="AH107" s="2"/>
      <c r="AI107" s="2"/>
      <c r="AJ107" s="2"/>
    </row>
    <row r="108" spans="1:36" ht="15.75">
      <c r="A108" s="10" t="s">
        <v>89</v>
      </c>
      <c r="B108" s="32">
        <v>61779005.04</v>
      </c>
      <c r="C108" s="32">
        <v>62348054.48</v>
      </c>
      <c r="D108" s="32">
        <v>66211830.15</v>
      </c>
      <c r="E108" s="32">
        <v>65258780.49</v>
      </c>
      <c r="F108" s="32">
        <v>63527680.68</v>
      </c>
      <c r="G108" s="32">
        <v>60987145.75</v>
      </c>
      <c r="H108" s="32">
        <v>51011423.8</v>
      </c>
      <c r="I108" s="31">
        <v>43141221.81</v>
      </c>
      <c r="J108" s="26">
        <v>38214974.489999995</v>
      </c>
      <c r="K108" s="26">
        <v>34834223.55</v>
      </c>
      <c r="L108" s="30">
        <v>33721546</v>
      </c>
      <c r="M108" s="30">
        <v>33113212</v>
      </c>
      <c r="N108" s="25">
        <v>30230208</v>
      </c>
      <c r="O108" s="30">
        <v>29139030</v>
      </c>
      <c r="P108" s="20"/>
      <c r="Q108" s="20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E108" s="2"/>
      <c r="AF108" s="2"/>
      <c r="AG108" s="2"/>
      <c r="AH108" s="2"/>
      <c r="AI108" s="2"/>
      <c r="AJ108" s="2"/>
    </row>
    <row r="109" spans="1:36" ht="15.75">
      <c r="A109" s="10" t="s">
        <v>90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1">
        <v>0</v>
      </c>
      <c r="J109" s="26">
        <v>0</v>
      </c>
      <c r="K109" s="26">
        <v>0</v>
      </c>
      <c r="L109" s="30">
        <v>0</v>
      </c>
      <c r="M109" s="30">
        <v>0</v>
      </c>
      <c r="N109" s="25">
        <v>0</v>
      </c>
      <c r="O109" s="30">
        <v>0</v>
      </c>
      <c r="P109" s="20"/>
      <c r="Q109" s="20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E109" s="2"/>
      <c r="AF109" s="2"/>
      <c r="AG109" s="2"/>
      <c r="AH109" s="2"/>
      <c r="AI109" s="2"/>
      <c r="AJ109" s="2"/>
    </row>
    <row r="110" spans="1:36" ht="17.25">
      <c r="A110" s="10" t="s">
        <v>91</v>
      </c>
      <c r="B110" s="32">
        <v>535165</v>
      </c>
      <c r="C110" s="32">
        <v>533813.14</v>
      </c>
      <c r="D110" s="32">
        <v>565683.56</v>
      </c>
      <c r="E110" s="32">
        <v>564393.25</v>
      </c>
      <c r="F110" s="32">
        <v>630251.86</v>
      </c>
      <c r="G110" s="32">
        <v>579735.7</v>
      </c>
      <c r="H110" s="32">
        <v>676810.0299999999</v>
      </c>
      <c r="I110" s="31">
        <v>482817.4</v>
      </c>
      <c r="J110" s="26">
        <v>429531.66</v>
      </c>
      <c r="K110" s="26">
        <v>350675.81</v>
      </c>
      <c r="L110" s="30">
        <v>319167</v>
      </c>
      <c r="M110" s="30">
        <v>120300</v>
      </c>
      <c r="N110" s="25">
        <v>107270</v>
      </c>
      <c r="O110" s="30">
        <v>90777</v>
      </c>
      <c r="P110" s="20"/>
      <c r="Q110" s="20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E110" s="2"/>
      <c r="AF110" s="2"/>
      <c r="AG110" s="2"/>
      <c r="AH110" s="2"/>
      <c r="AI110" s="2"/>
      <c r="AJ110" s="2"/>
    </row>
    <row r="111" spans="1:36" ht="15.75">
      <c r="A111" s="10" t="s">
        <v>92</v>
      </c>
      <c r="B111" s="32">
        <v>136619336.69999996</v>
      </c>
      <c r="C111" s="32">
        <v>136103523.76999995</v>
      </c>
      <c r="D111" s="32">
        <v>136845183.26999992</v>
      </c>
      <c r="E111" s="32">
        <v>135794512.60000008</v>
      </c>
      <c r="F111" s="32">
        <v>131269242.91999991</v>
      </c>
      <c r="G111" s="32">
        <v>128383829.49000007</v>
      </c>
      <c r="H111" s="32">
        <v>131808673.06999995</v>
      </c>
      <c r="I111" s="31">
        <v>131137139.28999999</v>
      </c>
      <c r="J111" s="26">
        <v>134243394.89000005</v>
      </c>
      <c r="K111" s="26">
        <v>132811887.21999998</v>
      </c>
      <c r="L111" s="30">
        <v>129142894</v>
      </c>
      <c r="M111" s="30">
        <v>123342711</v>
      </c>
      <c r="N111" s="25">
        <v>111048913</v>
      </c>
      <c r="O111" s="30">
        <v>109924945</v>
      </c>
      <c r="P111" s="20"/>
      <c r="Q111" s="20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E111" s="2"/>
      <c r="AF111" s="2"/>
      <c r="AG111" s="2"/>
      <c r="AH111" s="2"/>
      <c r="AI111" s="2"/>
      <c r="AJ111" s="2"/>
    </row>
    <row r="112" spans="1:36" ht="15.75">
      <c r="A112" s="10" t="s">
        <v>93</v>
      </c>
      <c r="B112" s="32">
        <v>632918307.1799998</v>
      </c>
      <c r="C112" s="32">
        <v>607788359.6799995</v>
      </c>
      <c r="D112" s="32">
        <v>587145935.4199996</v>
      </c>
      <c r="E112" s="32">
        <v>556791131.95</v>
      </c>
      <c r="F112" s="32">
        <v>527486668.32</v>
      </c>
      <c r="G112" s="32">
        <v>512243144.76000047</v>
      </c>
      <c r="H112" s="32">
        <v>503950458.96999985</v>
      </c>
      <c r="I112" s="31">
        <v>488697737.06999993</v>
      </c>
      <c r="J112" s="26">
        <v>449804338.3900004</v>
      </c>
      <c r="K112" s="26">
        <v>432045677.4199998</v>
      </c>
      <c r="L112" s="30">
        <v>429434944</v>
      </c>
      <c r="M112" s="30">
        <v>411104845</v>
      </c>
      <c r="N112" s="25">
        <v>372954492</v>
      </c>
      <c r="O112" s="30">
        <v>352194885</v>
      </c>
      <c r="P112" s="20"/>
      <c r="Q112" s="20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E112" s="2"/>
      <c r="AF112" s="2"/>
      <c r="AG112" s="2"/>
      <c r="AH112" s="2"/>
      <c r="AI112" s="2"/>
      <c r="AJ112" s="2"/>
    </row>
    <row r="113" spans="1:15" ht="15.75">
      <c r="A113" s="10" t="s">
        <v>94</v>
      </c>
      <c r="B113" s="32">
        <v>1063779.43</v>
      </c>
      <c r="C113" s="32">
        <v>1194094.92</v>
      </c>
      <c r="D113" s="32">
        <v>1713751.5299999996</v>
      </c>
      <c r="E113" s="32">
        <v>1505757.1800000002</v>
      </c>
      <c r="F113" s="32">
        <v>1567968.9899999995</v>
      </c>
      <c r="G113" s="32">
        <v>1491738.6900000002</v>
      </c>
      <c r="H113" s="32">
        <v>1512697.9</v>
      </c>
      <c r="I113" s="31">
        <v>1907290.0499999996</v>
      </c>
      <c r="J113" s="26">
        <v>1613814.44</v>
      </c>
      <c r="K113" s="26">
        <v>1515352.8500000006</v>
      </c>
      <c r="L113" s="30">
        <v>1536995</v>
      </c>
      <c r="M113" s="30">
        <v>1516078</v>
      </c>
      <c r="N113" s="25">
        <v>1609546</v>
      </c>
      <c r="O113" s="30">
        <v>1630892</v>
      </c>
    </row>
    <row r="114" spans="1:15" ht="15.75">
      <c r="A114" s="10" t="s">
        <v>95</v>
      </c>
      <c r="B114" s="32">
        <v>1095149.25</v>
      </c>
      <c r="C114" s="32">
        <v>1335641.61</v>
      </c>
      <c r="D114" s="32">
        <v>1113792.32</v>
      </c>
      <c r="E114" s="32">
        <v>967642.4300000003</v>
      </c>
      <c r="F114" s="32">
        <v>884066.94</v>
      </c>
      <c r="G114" s="32">
        <v>950512.66</v>
      </c>
      <c r="H114" s="32">
        <v>1027802.1799999999</v>
      </c>
      <c r="I114" s="31">
        <v>1122766.25</v>
      </c>
      <c r="J114" s="26">
        <v>1203798.45</v>
      </c>
      <c r="K114" s="26">
        <v>1688424.9100000006</v>
      </c>
      <c r="L114" s="30">
        <v>1860228</v>
      </c>
      <c r="M114" s="30">
        <v>1946544</v>
      </c>
      <c r="N114" s="25">
        <v>1791051</v>
      </c>
      <c r="O114" s="30">
        <v>1526672</v>
      </c>
    </row>
    <row r="115" spans="1:15" ht="15.75">
      <c r="A115" s="10" t="s">
        <v>96</v>
      </c>
      <c r="B115" s="32">
        <v>100778334.23999995</v>
      </c>
      <c r="C115" s="32">
        <v>99994280.22000007</v>
      </c>
      <c r="D115" s="32">
        <v>105031216.97999993</v>
      </c>
      <c r="E115" s="32">
        <v>97215938.71999988</v>
      </c>
      <c r="F115" s="32">
        <v>88152641.21000001</v>
      </c>
      <c r="G115" s="32">
        <v>88132544.28999999</v>
      </c>
      <c r="H115" s="32">
        <v>79842249.28</v>
      </c>
      <c r="I115" s="31">
        <v>72666032.8</v>
      </c>
      <c r="J115" s="26">
        <v>69758688.06999998</v>
      </c>
      <c r="K115" s="26">
        <v>62587512.17000001</v>
      </c>
      <c r="L115" s="30">
        <v>61371807</v>
      </c>
      <c r="M115" s="30">
        <v>60105840</v>
      </c>
      <c r="N115" s="25">
        <v>52678915</v>
      </c>
      <c r="O115" s="30">
        <v>51641161</v>
      </c>
    </row>
    <row r="116" spans="1:15" ht="15.75">
      <c r="A116" s="10" t="s">
        <v>97</v>
      </c>
      <c r="B116" s="32">
        <v>2480687.3399999985</v>
      </c>
      <c r="C116" s="32">
        <v>2352699.209999998</v>
      </c>
      <c r="D116" s="32">
        <v>5118842.519999996</v>
      </c>
      <c r="E116" s="32">
        <v>2955272.9400000023</v>
      </c>
      <c r="F116" s="32">
        <v>3557479.519999998</v>
      </c>
      <c r="G116" s="32">
        <v>4474948.140000001</v>
      </c>
      <c r="H116" s="32">
        <v>4929454.099999999</v>
      </c>
      <c r="I116" s="31">
        <v>5100336.210000001</v>
      </c>
      <c r="J116" s="26">
        <v>5174697.31</v>
      </c>
      <c r="K116" s="26">
        <v>4486897.530000003</v>
      </c>
      <c r="L116" s="30">
        <v>3432359</v>
      </c>
      <c r="M116" s="30">
        <v>3424371</v>
      </c>
      <c r="N116" s="25">
        <v>3722372</v>
      </c>
      <c r="O116" s="30">
        <v>3003416</v>
      </c>
    </row>
    <row r="117" spans="1:15" ht="15.75">
      <c r="A117" s="10" t="s">
        <v>98</v>
      </c>
      <c r="B117" s="32">
        <v>8854667.8</v>
      </c>
      <c r="C117" s="32">
        <v>8316728.5</v>
      </c>
      <c r="D117" s="32">
        <v>6799459.600000001</v>
      </c>
      <c r="E117" s="32">
        <v>6925621.69</v>
      </c>
      <c r="F117" s="32">
        <v>5776354.930000001</v>
      </c>
      <c r="G117" s="32">
        <v>4828591.02</v>
      </c>
      <c r="H117" s="32">
        <v>4703713.6</v>
      </c>
      <c r="I117" s="31">
        <v>4298467.93</v>
      </c>
      <c r="J117" s="26">
        <v>6650789.12</v>
      </c>
      <c r="K117" s="26">
        <v>5715723.46</v>
      </c>
      <c r="L117" s="30">
        <v>5017653</v>
      </c>
      <c r="M117" s="30">
        <v>3482322</v>
      </c>
      <c r="N117" s="25">
        <v>1342262</v>
      </c>
      <c r="O117" s="30">
        <v>1221597</v>
      </c>
    </row>
    <row r="118" spans="1:15" ht="15.75">
      <c r="A118" s="10" t="s">
        <v>99</v>
      </c>
      <c r="B118" s="32">
        <v>191020345.60000002</v>
      </c>
      <c r="C118" s="32">
        <v>198750197.3800001</v>
      </c>
      <c r="D118" s="32">
        <v>191647283.66999996</v>
      </c>
      <c r="E118" s="32">
        <v>196204438.77000004</v>
      </c>
      <c r="F118" s="32">
        <v>217875747.21000013</v>
      </c>
      <c r="G118" s="32">
        <v>211836208.04</v>
      </c>
      <c r="H118" s="32">
        <v>173674676.39999998</v>
      </c>
      <c r="I118" s="31">
        <v>163622853.27</v>
      </c>
      <c r="J118" s="26">
        <v>139283244.1800001</v>
      </c>
      <c r="K118" s="26">
        <v>126743734.88</v>
      </c>
      <c r="L118" s="30">
        <v>125789435</v>
      </c>
      <c r="M118" s="30">
        <v>118700014</v>
      </c>
      <c r="N118" s="25">
        <v>146626668</v>
      </c>
      <c r="O118" s="30">
        <v>137333757</v>
      </c>
    </row>
    <row r="119" spans="1:5" ht="15.75">
      <c r="A119" s="10"/>
      <c r="B119" s="27"/>
      <c r="C119" s="27"/>
      <c r="D119" s="27"/>
      <c r="E119" s="27"/>
    </row>
    <row r="120" spans="1:15" ht="15.75">
      <c r="A120" s="9" t="s">
        <v>100</v>
      </c>
      <c r="B120" s="27">
        <f>SUM(B121:B122)</f>
        <v>813433420.8700001</v>
      </c>
      <c r="C120" s="27">
        <f>SUM(C121:C122)</f>
        <v>703279197.6600001</v>
      </c>
      <c r="D120" s="27">
        <f>SUM(D121:D122)</f>
        <v>720342137.8499997</v>
      </c>
      <c r="E120" s="27">
        <f>SUM(E121:E122)</f>
        <v>737237983.91</v>
      </c>
      <c r="F120" s="27">
        <f>SUM(F121:F122)</f>
        <v>704778649.6200001</v>
      </c>
      <c r="G120" s="27">
        <f aca="true" t="shared" si="14" ref="G120:O120">SUM(G121:G122)</f>
        <v>676782826.8000001</v>
      </c>
      <c r="H120" s="27">
        <f t="shared" si="14"/>
        <v>727542079.0300002</v>
      </c>
      <c r="I120" s="27">
        <f t="shared" si="14"/>
        <v>725796683.6299999</v>
      </c>
      <c r="J120" s="27">
        <f t="shared" si="14"/>
        <v>626492173.47</v>
      </c>
      <c r="K120" s="27">
        <f t="shared" si="14"/>
        <v>629793635.7</v>
      </c>
      <c r="L120" s="27">
        <f>SUM(L121:L122)</f>
        <v>633123427</v>
      </c>
      <c r="M120" s="27">
        <f>SUM(M121:M122)</f>
        <v>583379034</v>
      </c>
      <c r="N120" s="27">
        <f t="shared" si="14"/>
        <v>549360916</v>
      </c>
      <c r="O120" s="27">
        <f t="shared" si="14"/>
        <v>533627388</v>
      </c>
    </row>
    <row r="121" spans="1:15" ht="15.75">
      <c r="A121" s="10" t="s">
        <v>101</v>
      </c>
      <c r="B121" s="32">
        <v>646448867.23</v>
      </c>
      <c r="C121" s="32">
        <v>537483124.98</v>
      </c>
      <c r="D121" s="32">
        <v>555549593.6399997</v>
      </c>
      <c r="E121" s="32">
        <v>570768454.8099998</v>
      </c>
      <c r="F121" s="32">
        <v>539709155.1000001</v>
      </c>
      <c r="G121" s="32">
        <v>510850568.29</v>
      </c>
      <c r="H121" s="32">
        <v>557751047.71</v>
      </c>
      <c r="I121" s="31">
        <v>555439737.8</v>
      </c>
      <c r="J121" s="26">
        <v>456073716.4000001</v>
      </c>
      <c r="K121" s="26">
        <v>450161521.63000005</v>
      </c>
      <c r="L121" s="30">
        <v>448638567</v>
      </c>
      <c r="M121" s="30">
        <v>406100632</v>
      </c>
      <c r="N121" s="25">
        <v>386141767</v>
      </c>
      <c r="O121" s="30">
        <v>381127322</v>
      </c>
    </row>
    <row r="122" spans="1:15" ht="15.75">
      <c r="A122" s="10" t="s">
        <v>102</v>
      </c>
      <c r="B122" s="32">
        <v>166984553.64000016</v>
      </c>
      <c r="C122" s="32">
        <v>165796072.68</v>
      </c>
      <c r="D122" s="32">
        <v>164792544.20999992</v>
      </c>
      <c r="E122" s="32">
        <v>166469529.1000001</v>
      </c>
      <c r="F122" s="32">
        <v>165069494.51999992</v>
      </c>
      <c r="G122" s="32">
        <v>165932258.51000008</v>
      </c>
      <c r="H122" s="32">
        <v>169791031.3200001</v>
      </c>
      <c r="I122" s="31">
        <v>170356945.82999995</v>
      </c>
      <c r="J122" s="26">
        <v>170418457.06999987</v>
      </c>
      <c r="K122" s="26">
        <v>179632114.06999993</v>
      </c>
      <c r="L122" s="30">
        <v>184484860</v>
      </c>
      <c r="M122" s="30">
        <v>177278402</v>
      </c>
      <c r="N122" s="25">
        <v>163219149</v>
      </c>
      <c r="O122" s="30">
        <v>152500066</v>
      </c>
    </row>
    <row r="123" spans="1:15" ht="15.75">
      <c r="A123" s="11"/>
      <c r="B123" s="11"/>
      <c r="C123" s="11"/>
      <c r="D123" s="11"/>
      <c r="E123" s="11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2:11" ht="15.75">
      <c r="B124" s="21" t="s">
        <v>103</v>
      </c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2:11" ht="16.5" customHeigh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2:11" ht="33" customHeight="1">
      <c r="B126" s="33" t="s">
        <v>104</v>
      </c>
      <c r="C126" s="33"/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1">
    <mergeCell ref="B126:K126"/>
  </mergeCells>
  <hyperlinks>
    <hyperlink ref="B126:K126" r:id="rId1" display="SOURCE:  New York State Office of the State Comptroller, &quot;Financial Data for Local Governments,&quot; https://www.osc.state.ny.us/localgov/datanstat/findata/index_choice.htm (last viewed November 18, 2019)."/>
  </hyperlinks>
  <printOptions/>
  <pageMargins left="0.5" right="0.5" top="0.75" bottom="0.75" header="0.5" footer="0.5"/>
  <pageSetup fitToHeight="2" horizontalDpi="600" verticalDpi="600" orientation="landscape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2020-01-06T15:36:07Z</cp:lastPrinted>
  <dcterms:created xsi:type="dcterms:W3CDTF">2010-01-07T21:38:33Z</dcterms:created>
  <dcterms:modified xsi:type="dcterms:W3CDTF">2022-03-01T20:34:27Z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