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32" sheetId="1" r:id="rId1"/>
  </sheets>
  <definedNames>
    <definedName name="_xlnm.Print_Area" localSheetId="0">'e-32'!$A$1:$F$114</definedName>
    <definedName name="_xlnm.Print_Titles" localSheetId="0">'e-32'!$5:$5</definedName>
  </definedNames>
  <calcPr fullCalcOnLoad="1"/>
</workbook>
</file>

<file path=xl/sharedStrings.xml><?xml version="1.0" encoding="utf-8"?>
<sst xmlns="http://schemas.openxmlformats.org/spreadsheetml/2006/main" count="109" uniqueCount="48">
  <si>
    <t>(thousands)</t>
  </si>
  <si>
    <t xml:space="preserve">                          Total</t>
  </si>
  <si>
    <t xml:space="preserve">   2006</t>
  </si>
  <si>
    <t xml:space="preserve">   2005</t>
  </si>
  <si>
    <t xml:space="preserve">   2007</t>
  </si>
  <si>
    <t xml:space="preserve">   2008</t>
  </si>
  <si>
    <t>Total Amount Bet at Regional Off-Track Betting Corporation Sites</t>
  </si>
  <si>
    <t xml:space="preserve">   2009</t>
  </si>
  <si>
    <t xml:space="preserve">   2010</t>
  </si>
  <si>
    <t xml:space="preserve">   2011</t>
  </si>
  <si>
    <t>a  New York City Off-Track Betting (OTB) filed for bankruptcy and closed business on December 7, 2010.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</si>
  <si>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</si>
  <si>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</si>
  <si>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</si>
  <si>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</si>
  <si>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</si>
  <si>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>Total All</t>
  </si>
  <si>
    <t xml:space="preserve">  Capital Region</t>
  </si>
  <si>
    <t xml:space="preserve">     2006</t>
  </si>
  <si>
    <t xml:space="preserve">     2007</t>
  </si>
  <si>
    <t xml:space="preserve">     2008</t>
  </si>
  <si>
    <t xml:space="preserve">     2009</t>
  </si>
  <si>
    <t xml:space="preserve">     2010</t>
  </si>
  <si>
    <t xml:space="preserve">     2011</t>
  </si>
  <si>
    <t xml:space="preserve">     2012</t>
  </si>
  <si>
    <t xml:space="preserve">     2013</t>
  </si>
  <si>
    <t xml:space="preserve">     2014</t>
  </si>
  <si>
    <t xml:space="preserve">     2015</t>
  </si>
  <si>
    <t xml:space="preserve">     2005</t>
  </si>
  <si>
    <t xml:space="preserve">     2016</t>
  </si>
  <si>
    <t xml:space="preserve">  Catskill Region</t>
  </si>
  <si>
    <t xml:space="preserve">  Nassau Region</t>
  </si>
  <si>
    <t xml:space="preserve">  New York City</t>
  </si>
  <si>
    <t xml:space="preserve">     2010a</t>
  </si>
  <si>
    <t xml:space="preserve">     2011a</t>
  </si>
  <si>
    <t xml:space="preserve">  Suffolk Region</t>
  </si>
  <si>
    <t xml:space="preserve">  Western Region</t>
  </si>
  <si>
    <t>Year</t>
  </si>
  <si>
    <t>SOURCE:  New York State Gaming Commission.</t>
  </si>
  <si>
    <t>NYS
Harness
Bets</t>
  </si>
  <si>
    <t>Special
 Events</t>
  </si>
  <si>
    <t xml:space="preserve">   2018</t>
  </si>
  <si>
    <t xml:space="preserve">   2017</t>
  </si>
  <si>
    <t xml:space="preserve">     2018</t>
  </si>
  <si>
    <t xml:space="preserve">     2017</t>
  </si>
  <si>
    <t>New York State by Track and Region — 2005-18</t>
  </si>
  <si>
    <t>NYS
Thoroughbred
Bets</t>
  </si>
  <si>
    <t>Out-of-State
Tracks Bets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</si>
</sst>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\,\ yyyy"/>
    <numFmt numFmtId="166" formatCode="[$-409]h:mm:ss\ AM/PM"/>
    <numFmt numFmtId="167" formatCode="&quot;$&quot;#,##0.00"/>
    <numFmt numFmtId="168" formatCode="&quot;$&quot;#,##0.0"/>
  </numFmts>
  <fonts count="40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33" borderId="7" applyNumberFormat="0" applyFont="0" applyAlignment="0" applyProtection="0"/>
    <xf numFmtId="0" fontId="36" fillId="28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 horizontal="left" vertical="top"/>
    </xf>
    <xf numFmtId="0" fontId="6" fillId="0" borderId="0" xfId="0" applyNumberFormat="1" applyFont="1" applyFill="1" applyAlignment="1" quotePrefix="1">
      <alignment horizontal="left"/>
    </xf>
    <xf numFmtId="0" fontId="6" fillId="2" borderId="0" xfId="0" applyNumberFormat="1" applyFont="1" applyAlignment="1" quotePrefix="1">
      <alignment horizontal="left"/>
    </xf>
    <xf numFmtId="0" fontId="6" fillId="0" borderId="0" xfId="0" applyNumberFormat="1" applyFont="1" applyFill="1" applyAlignment="1" quotePrefix="1">
      <alignment/>
    </xf>
    <xf numFmtId="3" fontId="6" fillId="2" borderId="10" xfId="0" applyNumberFormat="1" applyFont="1" applyBorder="1" applyAlignment="1">
      <alignment/>
    </xf>
    <xf numFmtId="41" fontId="6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Alignment="1">
      <alignment/>
    </xf>
    <xf numFmtId="164" fontId="6" fillId="0" borderId="0" xfId="0" applyNumberFormat="1" applyFont="1" applyFill="1" applyAlignment="1" quotePrefix="1">
      <alignment horizontal="right"/>
    </xf>
    <xf numFmtId="164" fontId="6" fillId="2" borderId="0" xfId="0" applyNumberFormat="1" applyFont="1" applyAlignment="1" quotePrefix="1">
      <alignment horizontal="right"/>
    </xf>
    <xf numFmtId="164" fontId="6" fillId="0" borderId="0" xfId="0" applyNumberFormat="1" applyFont="1" applyFill="1" applyAlignment="1">
      <alignment/>
    </xf>
    <xf numFmtId="164" fontId="6" fillId="2" borderId="0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/>
    </xf>
    <xf numFmtId="0" fontId="6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 horizontal="right"/>
    </xf>
    <xf numFmtId="0" fontId="6" fillId="2" borderId="11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8.77734375" style="1" customWidth="1"/>
    <col min="2" max="6" width="15.6640625" style="1" customWidth="1"/>
    <col min="7" max="16384" width="11.4453125" style="1" customWidth="1"/>
  </cols>
  <sheetData>
    <row r="1" spans="1:13" ht="20.25">
      <c r="A1" s="5" t="s">
        <v>6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  <c r="M1" s="4"/>
    </row>
    <row r="2" spans="1:13" ht="23.25">
      <c r="A2" s="5" t="s">
        <v>45</v>
      </c>
      <c r="B2" s="3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6.5" customHeight="1">
      <c r="A5" s="26" t="s">
        <v>37</v>
      </c>
      <c r="B5" s="27" t="s">
        <v>1</v>
      </c>
      <c r="C5" s="28" t="s">
        <v>46</v>
      </c>
      <c r="D5" s="28" t="s">
        <v>39</v>
      </c>
      <c r="E5" s="28" t="s">
        <v>47</v>
      </c>
      <c r="F5" s="28" t="s">
        <v>40</v>
      </c>
      <c r="G5" s="7"/>
      <c r="H5" s="7"/>
      <c r="I5" s="7"/>
      <c r="J5" s="7"/>
      <c r="K5" s="7"/>
      <c r="L5" s="7"/>
      <c r="M5" s="4"/>
    </row>
    <row r="6" spans="1:13" ht="15.75">
      <c r="A6" s="7"/>
      <c r="B6" s="7"/>
      <c r="C6" s="8"/>
      <c r="D6" s="8"/>
      <c r="E6" s="8"/>
      <c r="F6" s="8"/>
      <c r="G6" s="7"/>
      <c r="H6" s="7"/>
      <c r="I6" s="7"/>
      <c r="J6" s="7"/>
      <c r="K6" s="7"/>
      <c r="L6" s="7"/>
      <c r="M6" s="4"/>
    </row>
    <row r="7" spans="1:13" ht="15.75">
      <c r="A7" s="9" t="s">
        <v>16</v>
      </c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4"/>
    </row>
    <row r="8" spans="1:13" ht="15.75">
      <c r="A8" s="13" t="s">
        <v>41</v>
      </c>
      <c r="B8" s="20">
        <f>+B24+B40+B56+B81+B97</f>
        <v>506986560</v>
      </c>
      <c r="C8" s="20">
        <f aca="true" t="shared" si="0" ref="C8:F9">+C24+C40+C56+C81+C97</f>
        <v>146760615</v>
      </c>
      <c r="D8" s="20">
        <f t="shared" si="0"/>
        <v>25730858</v>
      </c>
      <c r="E8" s="20">
        <f t="shared" si="0"/>
        <v>317652220</v>
      </c>
      <c r="F8" s="20">
        <f t="shared" si="0"/>
        <v>16842867</v>
      </c>
      <c r="G8" s="7"/>
      <c r="H8" s="7"/>
      <c r="I8" s="7"/>
      <c r="J8" s="7"/>
      <c r="K8" s="7"/>
      <c r="L8" s="7"/>
      <c r="M8" s="4"/>
    </row>
    <row r="9" spans="1:13" ht="15.75">
      <c r="A9" s="13" t="s">
        <v>42</v>
      </c>
      <c r="B9" s="20">
        <f>+B25+B41+B57+B82+B98</f>
        <v>530237564</v>
      </c>
      <c r="C9" s="20">
        <f>+C25+C41+C57+C82+C98</f>
        <v>162084436</v>
      </c>
      <c r="D9" s="20">
        <f t="shared" si="0"/>
        <v>26058072</v>
      </c>
      <c r="E9" s="20">
        <f t="shared" si="0"/>
        <v>325545193</v>
      </c>
      <c r="F9" s="20">
        <f t="shared" si="0"/>
        <v>16549863</v>
      </c>
      <c r="G9" s="7"/>
      <c r="H9" s="7"/>
      <c r="I9" s="7"/>
      <c r="J9" s="7"/>
      <c r="K9" s="7"/>
      <c r="L9" s="7"/>
      <c r="M9" s="4"/>
    </row>
    <row r="10" spans="1:13" ht="15.75">
      <c r="A10" s="13" t="s">
        <v>15</v>
      </c>
      <c r="B10" s="20">
        <v>558260210</v>
      </c>
      <c r="C10" s="20">
        <v>179854249</v>
      </c>
      <c r="D10" s="20">
        <v>30656257</v>
      </c>
      <c r="E10" s="20">
        <v>331903003</v>
      </c>
      <c r="F10" s="20">
        <v>15846701</v>
      </c>
      <c r="H10" s="7"/>
      <c r="I10" s="7"/>
      <c r="J10" s="7"/>
      <c r="K10" s="7"/>
      <c r="L10" s="7"/>
      <c r="M10" s="4"/>
    </row>
    <row r="11" spans="1:13" ht="15.75">
      <c r="A11" s="13" t="s">
        <v>14</v>
      </c>
      <c r="B11" s="20">
        <v>591151435</v>
      </c>
      <c r="C11" s="20">
        <v>197415670</v>
      </c>
      <c r="D11" s="20">
        <v>35284053</v>
      </c>
      <c r="E11" s="20">
        <v>341806251</v>
      </c>
      <c r="F11" s="20">
        <v>16645461</v>
      </c>
      <c r="H11" s="7"/>
      <c r="I11" s="7"/>
      <c r="J11" s="7"/>
      <c r="K11" s="7"/>
      <c r="L11" s="7"/>
      <c r="M11" s="4"/>
    </row>
    <row r="12" spans="1:13" ht="15.75">
      <c r="A12" s="13" t="s">
        <v>13</v>
      </c>
      <c r="B12" s="20">
        <v>620385540</v>
      </c>
      <c r="C12" s="20">
        <v>208565718</v>
      </c>
      <c r="D12" s="20">
        <v>39398651</v>
      </c>
      <c r="E12" s="20">
        <v>354820030</v>
      </c>
      <c r="F12" s="20">
        <v>17601141</v>
      </c>
      <c r="H12" s="7"/>
      <c r="I12" s="7"/>
      <c r="J12" s="7"/>
      <c r="K12" s="7"/>
      <c r="L12" s="7"/>
      <c r="M12" s="4"/>
    </row>
    <row r="13" spans="1:13" ht="15.75">
      <c r="A13" s="13" t="s">
        <v>12</v>
      </c>
      <c r="B13" s="20">
        <v>664253261</v>
      </c>
      <c r="C13" s="20">
        <v>219725719</v>
      </c>
      <c r="D13" s="20">
        <v>48767646</v>
      </c>
      <c r="E13" s="20">
        <v>378023402</v>
      </c>
      <c r="F13" s="20">
        <v>17736494</v>
      </c>
      <c r="H13" s="7"/>
      <c r="I13" s="7"/>
      <c r="J13" s="7"/>
      <c r="K13" s="7"/>
      <c r="L13" s="7"/>
      <c r="M13" s="4"/>
    </row>
    <row r="14" spans="1:13" ht="15.75">
      <c r="A14" s="13" t="s">
        <v>11</v>
      </c>
      <c r="B14" s="20">
        <v>694336548</v>
      </c>
      <c r="C14" s="20">
        <v>232805512</v>
      </c>
      <c r="D14" s="20">
        <v>46940729</v>
      </c>
      <c r="E14" s="20">
        <v>396875546</v>
      </c>
      <c r="F14" s="20">
        <v>17714761</v>
      </c>
      <c r="H14" s="7"/>
      <c r="I14" s="7"/>
      <c r="J14" s="7"/>
      <c r="K14" s="7"/>
      <c r="L14" s="7"/>
      <c r="M14" s="4"/>
    </row>
    <row r="15" spans="1:13" ht="15.75">
      <c r="A15" s="13" t="s">
        <v>9</v>
      </c>
      <c r="B15" s="20">
        <v>740781248</v>
      </c>
      <c r="C15" s="20">
        <v>235194424</v>
      </c>
      <c r="D15" s="20">
        <v>56218079</v>
      </c>
      <c r="E15" s="20">
        <v>429955489</v>
      </c>
      <c r="F15" s="20">
        <v>19413256</v>
      </c>
      <c r="H15" s="7"/>
      <c r="I15" s="7"/>
      <c r="J15" s="7"/>
      <c r="K15" s="7"/>
      <c r="L15" s="7"/>
      <c r="M15" s="4"/>
    </row>
    <row r="16" spans="1:13" ht="15.75">
      <c r="A16" s="13" t="s">
        <v>8</v>
      </c>
      <c r="B16" s="20">
        <v>1474724610</v>
      </c>
      <c r="C16" s="20">
        <v>481035098</v>
      </c>
      <c r="D16" s="20">
        <v>100674137</v>
      </c>
      <c r="E16" s="20">
        <v>862662563</v>
      </c>
      <c r="F16" s="20">
        <v>30352812</v>
      </c>
      <c r="H16" s="7"/>
      <c r="I16" s="7"/>
      <c r="J16" s="7"/>
      <c r="K16" s="7"/>
      <c r="L16" s="7"/>
      <c r="M16" s="4"/>
    </row>
    <row r="17" spans="1:13" ht="15.75">
      <c r="A17" s="11" t="s">
        <v>7</v>
      </c>
      <c r="B17" s="20">
        <v>1656812567</v>
      </c>
      <c r="C17" s="20">
        <v>543515888</v>
      </c>
      <c r="D17" s="20">
        <v>103197571</v>
      </c>
      <c r="E17" s="20">
        <v>980399306</v>
      </c>
      <c r="F17" s="20">
        <v>29699802</v>
      </c>
      <c r="H17" s="7"/>
      <c r="I17" s="7"/>
      <c r="J17" s="7"/>
      <c r="K17" s="7"/>
      <c r="L17" s="7"/>
      <c r="M17" s="4"/>
    </row>
    <row r="18" spans="1:13" ht="15.75">
      <c r="A18" s="11" t="s">
        <v>5</v>
      </c>
      <c r="B18" s="20">
        <v>1847166684</v>
      </c>
      <c r="C18" s="20">
        <v>607430435</v>
      </c>
      <c r="D18" s="20">
        <v>102333416</v>
      </c>
      <c r="E18" s="20">
        <v>1107955434</v>
      </c>
      <c r="F18" s="20">
        <v>29447399</v>
      </c>
      <c r="H18" s="7"/>
      <c r="I18" s="7"/>
      <c r="J18" s="7"/>
      <c r="K18" s="7"/>
      <c r="L18" s="7"/>
      <c r="M18" s="4"/>
    </row>
    <row r="19" spans="1:13" ht="15.75">
      <c r="A19" s="11" t="s">
        <v>4</v>
      </c>
      <c r="B19" s="20">
        <v>1984962520</v>
      </c>
      <c r="C19" s="20">
        <v>645675458</v>
      </c>
      <c r="D19" s="20">
        <v>118378000</v>
      </c>
      <c r="E19" s="20">
        <v>1189619875</v>
      </c>
      <c r="F19" s="20">
        <v>31289187</v>
      </c>
      <c r="H19" s="7"/>
      <c r="I19" s="7"/>
      <c r="J19" s="7"/>
      <c r="K19" s="7"/>
      <c r="L19" s="7"/>
      <c r="M19" s="4"/>
    </row>
    <row r="20" spans="1:13" ht="15.75">
      <c r="A20" s="12" t="s">
        <v>2</v>
      </c>
      <c r="B20" s="20">
        <v>2057021055</v>
      </c>
      <c r="C20" s="20">
        <v>679843157</v>
      </c>
      <c r="D20" s="20">
        <v>76292679</v>
      </c>
      <c r="E20" s="20">
        <v>1269594722</v>
      </c>
      <c r="F20" s="20">
        <v>31290497</v>
      </c>
      <c r="H20" s="7"/>
      <c r="I20" s="7"/>
      <c r="J20" s="7"/>
      <c r="K20" s="7"/>
      <c r="L20" s="7"/>
      <c r="M20" s="4"/>
    </row>
    <row r="21" spans="1:13" ht="15.75">
      <c r="A21" s="11" t="s">
        <v>3</v>
      </c>
      <c r="B21" s="20">
        <v>2061572061</v>
      </c>
      <c r="C21" s="20">
        <v>700625343</v>
      </c>
      <c r="D21" s="20">
        <v>76853366</v>
      </c>
      <c r="E21" s="20">
        <v>1252006632</v>
      </c>
      <c r="F21" s="20">
        <v>32086720</v>
      </c>
      <c r="H21" s="7"/>
      <c r="I21" s="7"/>
      <c r="J21" s="7"/>
      <c r="K21" s="7"/>
      <c r="L21" s="7"/>
      <c r="M21" s="4"/>
    </row>
    <row r="22" spans="1:13" ht="15.75">
      <c r="A22" s="18"/>
      <c r="B22" s="23"/>
      <c r="C22" s="23"/>
      <c r="D22" s="23"/>
      <c r="E22" s="23"/>
      <c r="F22" s="23"/>
      <c r="G22" s="7"/>
      <c r="H22" s="7"/>
      <c r="I22" s="7"/>
      <c r="J22" s="7"/>
      <c r="K22" s="7"/>
      <c r="L22" s="7"/>
      <c r="M22" s="4"/>
    </row>
    <row r="23" spans="1:13" ht="15.75">
      <c r="A23" s="7" t="s">
        <v>17</v>
      </c>
      <c r="B23" s="23"/>
      <c r="C23" s="23"/>
      <c r="D23" s="23"/>
      <c r="E23" s="23"/>
      <c r="F23" s="23"/>
      <c r="G23" s="7"/>
      <c r="H23" s="7"/>
      <c r="I23" s="7"/>
      <c r="J23" s="7"/>
      <c r="K23" s="7"/>
      <c r="L23" s="7"/>
      <c r="M23" s="4"/>
    </row>
    <row r="24" spans="1:13" ht="15.75">
      <c r="A24" s="13" t="s">
        <v>43</v>
      </c>
      <c r="B24" s="22">
        <f aca="true" t="shared" si="1" ref="B24:B37">SUM(C24:F24)</f>
        <v>144117996</v>
      </c>
      <c r="C24" s="22">
        <v>48551580</v>
      </c>
      <c r="D24" s="22">
        <v>5507862</v>
      </c>
      <c r="E24" s="22">
        <v>86194128</v>
      </c>
      <c r="F24" s="22">
        <v>3864426</v>
      </c>
      <c r="G24" s="7"/>
      <c r="H24" s="7"/>
      <c r="I24" s="7"/>
      <c r="J24" s="7"/>
      <c r="K24" s="7"/>
      <c r="L24" s="7"/>
      <c r="M24" s="4"/>
    </row>
    <row r="25" spans="1:13" ht="15.75">
      <c r="A25" s="13" t="s">
        <v>44</v>
      </c>
      <c r="B25" s="22">
        <f t="shared" si="1"/>
        <v>145628529</v>
      </c>
      <c r="C25" s="22">
        <f>51525490</f>
        <v>51525490</v>
      </c>
      <c r="D25" s="22">
        <f>5505342</f>
        <v>5505342</v>
      </c>
      <c r="E25" s="22">
        <v>84736923</v>
      </c>
      <c r="F25" s="22">
        <v>3860774</v>
      </c>
      <c r="G25" s="7"/>
      <c r="H25" s="7"/>
      <c r="I25" s="7"/>
      <c r="J25" s="7"/>
      <c r="K25" s="7"/>
      <c r="L25" s="7"/>
      <c r="M25" s="4"/>
    </row>
    <row r="26" spans="1:13" ht="15.75">
      <c r="A26" s="13" t="s">
        <v>29</v>
      </c>
      <c r="B26" s="22">
        <f t="shared" si="1"/>
        <v>152580880</v>
      </c>
      <c r="C26" s="22">
        <v>56471285</v>
      </c>
      <c r="D26" s="22">
        <v>6365443</v>
      </c>
      <c r="E26" s="22">
        <f>86150553</f>
        <v>86150553</v>
      </c>
      <c r="F26" s="22">
        <v>3593599</v>
      </c>
      <c r="H26" s="7"/>
      <c r="I26" s="7"/>
      <c r="J26" s="7"/>
      <c r="K26" s="7"/>
      <c r="L26" s="7"/>
      <c r="M26" s="4"/>
    </row>
    <row r="27" spans="1:13" ht="15.75">
      <c r="A27" s="13" t="s">
        <v>27</v>
      </c>
      <c r="B27" s="22">
        <f t="shared" si="1"/>
        <v>153951329</v>
      </c>
      <c r="C27" s="22">
        <v>58394882</v>
      </c>
      <c r="D27" s="22">
        <v>7111222</v>
      </c>
      <c r="E27" s="22">
        <f>84563371</f>
        <v>84563371</v>
      </c>
      <c r="F27" s="22">
        <v>3881854</v>
      </c>
      <c r="H27" s="7"/>
      <c r="I27" s="7"/>
      <c r="J27" s="7"/>
      <c r="K27" s="7"/>
      <c r="L27" s="7"/>
      <c r="M27" s="4"/>
    </row>
    <row r="28" spans="1:13" ht="15.75">
      <c r="A28" s="13" t="s">
        <v>26</v>
      </c>
      <c r="B28" s="22">
        <f t="shared" si="1"/>
        <v>151217881</v>
      </c>
      <c r="C28" s="22">
        <v>57468149</v>
      </c>
      <c r="D28" s="22">
        <v>7580699</v>
      </c>
      <c r="E28" s="22">
        <v>82167834</v>
      </c>
      <c r="F28" s="22">
        <v>4001199</v>
      </c>
      <c r="H28" s="7"/>
      <c r="I28" s="7"/>
      <c r="J28" s="7"/>
      <c r="K28" s="7"/>
      <c r="L28" s="7"/>
      <c r="M28" s="4"/>
    </row>
    <row r="29" spans="1:13" ht="15.75">
      <c r="A29" s="13" t="s">
        <v>25</v>
      </c>
      <c r="B29" s="22">
        <f t="shared" si="1"/>
        <v>153656890</v>
      </c>
      <c r="C29" s="22">
        <v>56976727</v>
      </c>
      <c r="D29" s="22">
        <v>9285444</v>
      </c>
      <c r="E29" s="22">
        <v>83401270</v>
      </c>
      <c r="F29" s="22">
        <v>3993449</v>
      </c>
      <c r="H29" s="7"/>
      <c r="I29" s="7"/>
      <c r="J29" s="7"/>
      <c r="K29" s="7"/>
      <c r="L29" s="7"/>
      <c r="M29" s="4"/>
    </row>
    <row r="30" spans="1:13" s="2" customFormat="1" ht="15.75">
      <c r="A30" s="13" t="s">
        <v>24</v>
      </c>
      <c r="B30" s="22">
        <f t="shared" si="1"/>
        <v>159563685</v>
      </c>
      <c r="C30" s="22">
        <v>60396893</v>
      </c>
      <c r="D30" s="22">
        <v>9637982</v>
      </c>
      <c r="E30" s="22">
        <v>85400311</v>
      </c>
      <c r="F30" s="22">
        <v>4128499</v>
      </c>
      <c r="H30" s="9"/>
      <c r="I30" s="9"/>
      <c r="J30" s="9"/>
      <c r="K30" s="9"/>
      <c r="L30" s="9"/>
      <c r="M30" s="6"/>
    </row>
    <row r="31" spans="1:13" s="2" customFormat="1" ht="15.75">
      <c r="A31" s="13" t="s">
        <v>23</v>
      </c>
      <c r="B31" s="22">
        <f t="shared" si="1"/>
        <v>156960632</v>
      </c>
      <c r="C31" s="22">
        <v>58719251</v>
      </c>
      <c r="D31" s="22">
        <v>10281101</v>
      </c>
      <c r="E31" s="22">
        <v>83537876</v>
      </c>
      <c r="F31" s="22">
        <v>4422404</v>
      </c>
      <c r="H31" s="9"/>
      <c r="I31" s="9"/>
      <c r="J31" s="9"/>
      <c r="K31" s="9"/>
      <c r="L31" s="9"/>
      <c r="M31" s="6"/>
    </row>
    <row r="32" spans="1:13" s="2" customFormat="1" ht="15.75">
      <c r="A32" s="13" t="s">
        <v>22</v>
      </c>
      <c r="B32" s="22">
        <f t="shared" si="1"/>
        <v>165688548</v>
      </c>
      <c r="C32" s="22">
        <v>65038052</v>
      </c>
      <c r="D32" s="22">
        <v>9960939</v>
      </c>
      <c r="E32" s="22">
        <v>86194363</v>
      </c>
      <c r="F32" s="22">
        <v>4495194</v>
      </c>
      <c r="H32" s="9"/>
      <c r="I32" s="9"/>
      <c r="J32" s="9"/>
      <c r="K32" s="9"/>
      <c r="L32" s="9"/>
      <c r="M32" s="6"/>
    </row>
    <row r="33" spans="1:13" s="2" customFormat="1" ht="15.75">
      <c r="A33" s="13" t="s">
        <v>21</v>
      </c>
      <c r="B33" s="22">
        <f t="shared" si="1"/>
        <v>176566467</v>
      </c>
      <c r="C33" s="22">
        <v>69449257</v>
      </c>
      <c r="D33" s="22">
        <v>10493470</v>
      </c>
      <c r="E33" s="22">
        <v>92404699</v>
      </c>
      <c r="F33" s="22">
        <v>4219041</v>
      </c>
      <c r="H33" s="9"/>
      <c r="I33" s="9"/>
      <c r="J33" s="9"/>
      <c r="K33" s="9"/>
      <c r="L33" s="9"/>
      <c r="M33" s="6"/>
    </row>
    <row r="34" spans="1:13" s="2" customFormat="1" ht="15.75">
      <c r="A34" s="14" t="s">
        <v>20</v>
      </c>
      <c r="B34" s="22">
        <f t="shared" si="1"/>
        <v>190544474</v>
      </c>
      <c r="C34" s="24">
        <v>74162174</v>
      </c>
      <c r="D34" s="24">
        <v>10826781</v>
      </c>
      <c r="E34" s="24">
        <v>101766451</v>
      </c>
      <c r="F34" s="24">
        <v>3789068</v>
      </c>
      <c r="H34" s="9"/>
      <c r="I34" s="9"/>
      <c r="J34" s="9"/>
      <c r="K34" s="9"/>
      <c r="L34" s="9"/>
      <c r="M34" s="6"/>
    </row>
    <row r="35" spans="1:13" s="2" customFormat="1" ht="15.75">
      <c r="A35" s="14" t="s">
        <v>19</v>
      </c>
      <c r="B35" s="22">
        <f t="shared" si="1"/>
        <v>201839522</v>
      </c>
      <c r="C35" s="24">
        <v>77831065</v>
      </c>
      <c r="D35" s="24">
        <v>12643552</v>
      </c>
      <c r="E35" s="24">
        <v>106956050</v>
      </c>
      <c r="F35" s="24">
        <v>4408855</v>
      </c>
      <c r="H35" s="9"/>
      <c r="I35" s="9"/>
      <c r="J35" s="9"/>
      <c r="K35" s="9"/>
      <c r="L35" s="9"/>
      <c r="M35" s="6"/>
    </row>
    <row r="36" spans="1:13" s="2" customFormat="1" ht="15.75">
      <c r="A36" s="14" t="s">
        <v>18</v>
      </c>
      <c r="B36" s="22">
        <f t="shared" si="1"/>
        <v>209922787</v>
      </c>
      <c r="C36" s="24">
        <v>80245436</v>
      </c>
      <c r="D36" s="24">
        <v>10597162</v>
      </c>
      <c r="E36" s="24">
        <v>114624986</v>
      </c>
      <c r="F36" s="24">
        <v>4455203</v>
      </c>
      <c r="H36" s="9"/>
      <c r="I36" s="9"/>
      <c r="J36" s="9"/>
      <c r="K36" s="9"/>
      <c r="L36" s="9"/>
      <c r="M36" s="6"/>
    </row>
    <row r="37" spans="1:13" s="2" customFormat="1" ht="15.75">
      <c r="A37" s="14" t="s">
        <v>28</v>
      </c>
      <c r="B37" s="22">
        <f t="shared" si="1"/>
        <v>213061004</v>
      </c>
      <c r="C37" s="21">
        <v>81498026</v>
      </c>
      <c r="D37" s="21">
        <v>10163223</v>
      </c>
      <c r="E37" s="21">
        <v>117127778</v>
      </c>
      <c r="F37" s="21">
        <v>4271977</v>
      </c>
      <c r="H37" s="9"/>
      <c r="I37" s="9"/>
      <c r="J37" s="9"/>
      <c r="K37" s="9"/>
      <c r="L37" s="9"/>
      <c r="M37" s="6"/>
    </row>
    <row r="38" spans="1:13" s="2" customFormat="1" ht="15.75">
      <c r="A38" s="15"/>
      <c r="B38" s="22"/>
      <c r="C38" s="22"/>
      <c r="D38" s="22"/>
      <c r="E38" s="22"/>
      <c r="F38" s="22"/>
      <c r="G38" s="9"/>
      <c r="H38" s="9"/>
      <c r="I38" s="9"/>
      <c r="J38" s="9"/>
      <c r="K38" s="9"/>
      <c r="L38" s="9"/>
      <c r="M38" s="6"/>
    </row>
    <row r="39" spans="1:13" s="2" customFormat="1" ht="15.75">
      <c r="A39" s="9" t="s">
        <v>30</v>
      </c>
      <c r="B39" s="22"/>
      <c r="C39" s="22"/>
      <c r="D39" s="22"/>
      <c r="E39" s="22"/>
      <c r="F39" s="22"/>
      <c r="G39" s="9"/>
      <c r="H39" s="9"/>
      <c r="I39" s="9"/>
      <c r="J39" s="9"/>
      <c r="K39" s="9"/>
      <c r="L39" s="9"/>
      <c r="M39" s="6"/>
    </row>
    <row r="40" spans="1:13" s="2" customFormat="1" ht="15.75">
      <c r="A40" s="13" t="s">
        <v>43</v>
      </c>
      <c r="B40" s="22">
        <f aca="true" t="shared" si="2" ref="B40:B53">SUM(C40:F40)</f>
        <v>59288486</v>
      </c>
      <c r="C40" s="22">
        <v>13426905</v>
      </c>
      <c r="D40" s="22">
        <v>4321470</v>
      </c>
      <c r="E40" s="22">
        <v>38808514</v>
      </c>
      <c r="F40" s="22">
        <v>2731597</v>
      </c>
      <c r="G40" s="9"/>
      <c r="H40" s="9"/>
      <c r="I40" s="9"/>
      <c r="J40" s="9"/>
      <c r="K40" s="9"/>
      <c r="L40" s="9"/>
      <c r="M40" s="6"/>
    </row>
    <row r="41" spans="1:13" s="2" customFormat="1" ht="15.75">
      <c r="A41" s="13" t="s">
        <v>44</v>
      </c>
      <c r="B41" s="22">
        <f t="shared" si="2"/>
        <v>66633302</v>
      </c>
      <c r="C41" s="22">
        <v>16392312</v>
      </c>
      <c r="D41" s="22">
        <v>4820432</v>
      </c>
      <c r="E41" s="22">
        <v>42617961</v>
      </c>
      <c r="F41" s="22">
        <v>2802597</v>
      </c>
      <c r="G41" s="9"/>
      <c r="H41" s="9"/>
      <c r="I41" s="9"/>
      <c r="J41" s="9"/>
      <c r="K41" s="9"/>
      <c r="L41" s="9"/>
      <c r="M41" s="6"/>
    </row>
    <row r="42" spans="1:13" s="2" customFormat="1" ht="15.75">
      <c r="A42" s="13" t="s">
        <v>29</v>
      </c>
      <c r="B42" s="22">
        <f t="shared" si="2"/>
        <v>67356640</v>
      </c>
      <c r="C42" s="22">
        <v>17401376</v>
      </c>
      <c r="D42" s="22">
        <v>5422316</v>
      </c>
      <c r="E42" s="22">
        <v>41897178</v>
      </c>
      <c r="F42" s="22">
        <v>2635770</v>
      </c>
      <c r="H42" s="9"/>
      <c r="I42" s="9"/>
      <c r="J42" s="9"/>
      <c r="K42" s="9"/>
      <c r="L42" s="9"/>
      <c r="M42" s="6"/>
    </row>
    <row r="43" spans="1:13" s="2" customFormat="1" ht="15.75">
      <c r="A43" s="13" t="s">
        <v>27</v>
      </c>
      <c r="B43" s="22">
        <f t="shared" si="2"/>
        <v>72464537</v>
      </c>
      <c r="C43" s="22">
        <v>19905554</v>
      </c>
      <c r="D43" s="22">
        <v>6254697</v>
      </c>
      <c r="E43" s="22">
        <v>43434573</v>
      </c>
      <c r="F43" s="22">
        <v>2869713</v>
      </c>
      <c r="H43" s="9"/>
      <c r="I43" s="9"/>
      <c r="J43" s="9"/>
      <c r="K43" s="9"/>
      <c r="L43" s="9"/>
      <c r="M43" s="6"/>
    </row>
    <row r="44" spans="1:13" s="2" customFormat="1" ht="15.75">
      <c r="A44" s="13" t="s">
        <v>26</v>
      </c>
      <c r="B44" s="22">
        <f t="shared" si="2"/>
        <v>78742423</v>
      </c>
      <c r="C44" s="22">
        <v>21559648</v>
      </c>
      <c r="D44" s="22">
        <v>7460890</v>
      </c>
      <c r="E44" s="22">
        <v>46772283</v>
      </c>
      <c r="F44" s="22">
        <v>2949602</v>
      </c>
      <c r="H44" s="9"/>
      <c r="I44" s="9"/>
      <c r="J44" s="9"/>
      <c r="K44" s="9"/>
      <c r="L44" s="9"/>
      <c r="M44" s="6"/>
    </row>
    <row r="45" spans="1:13" s="2" customFormat="1" ht="15.75">
      <c r="A45" s="13" t="s">
        <v>25</v>
      </c>
      <c r="B45" s="22">
        <f t="shared" si="2"/>
        <v>87654539</v>
      </c>
      <c r="C45" s="22">
        <v>23696905</v>
      </c>
      <c r="D45" s="22">
        <v>9819313</v>
      </c>
      <c r="E45" s="22">
        <v>51181861</v>
      </c>
      <c r="F45" s="22">
        <v>2956460</v>
      </c>
      <c r="H45" s="9"/>
      <c r="I45" s="9"/>
      <c r="J45" s="9"/>
      <c r="K45" s="9"/>
      <c r="L45" s="9"/>
      <c r="M45" s="6"/>
    </row>
    <row r="46" spans="1:13" s="2" customFormat="1" ht="15.75">
      <c r="A46" s="13" t="s">
        <v>24</v>
      </c>
      <c r="B46" s="22">
        <f t="shared" si="2"/>
        <v>92922435</v>
      </c>
      <c r="C46" s="22">
        <v>26364804</v>
      </c>
      <c r="D46" s="22">
        <v>6781411</v>
      </c>
      <c r="E46" s="22">
        <v>56650490</v>
      </c>
      <c r="F46" s="22">
        <v>3125730</v>
      </c>
      <c r="H46" s="9"/>
      <c r="I46" s="9"/>
      <c r="J46" s="9"/>
      <c r="K46" s="9"/>
      <c r="L46" s="9"/>
      <c r="M46" s="6"/>
    </row>
    <row r="47" spans="1:13" s="2" customFormat="1" ht="15.75">
      <c r="A47" s="13" t="s">
        <v>23</v>
      </c>
      <c r="B47" s="22">
        <f t="shared" si="2"/>
        <v>98021201</v>
      </c>
      <c r="C47" s="22">
        <v>25076758</v>
      </c>
      <c r="D47" s="22">
        <v>11696384</v>
      </c>
      <c r="E47" s="22">
        <v>58195307</v>
      </c>
      <c r="F47" s="22">
        <v>3052752</v>
      </c>
      <c r="H47" s="9"/>
      <c r="I47" s="9"/>
      <c r="J47" s="9"/>
      <c r="K47" s="9"/>
      <c r="L47" s="9"/>
      <c r="M47" s="6"/>
    </row>
    <row r="48" spans="1:13" s="2" customFormat="1" ht="15.75">
      <c r="A48" s="13" t="s">
        <v>22</v>
      </c>
      <c r="B48" s="22">
        <f t="shared" si="2"/>
        <v>99604857</v>
      </c>
      <c r="C48" s="22">
        <v>26648844</v>
      </c>
      <c r="D48" s="22">
        <v>11053326</v>
      </c>
      <c r="E48" s="22">
        <v>58802764</v>
      </c>
      <c r="F48" s="22">
        <v>3099923</v>
      </c>
      <c r="H48" s="9"/>
      <c r="I48" s="9"/>
      <c r="J48" s="9"/>
      <c r="K48" s="9"/>
      <c r="L48" s="9"/>
      <c r="M48" s="6"/>
    </row>
    <row r="49" spans="1:13" s="2" customFormat="1" ht="15.75">
      <c r="A49" s="13" t="s">
        <v>21</v>
      </c>
      <c r="B49" s="22">
        <f t="shared" si="2"/>
        <v>107401441</v>
      </c>
      <c r="C49" s="22">
        <v>29788822</v>
      </c>
      <c r="D49" s="22">
        <v>11242143</v>
      </c>
      <c r="E49" s="22">
        <v>63278977</v>
      </c>
      <c r="F49" s="22">
        <v>3091499</v>
      </c>
      <c r="H49" s="9"/>
      <c r="I49" s="9"/>
      <c r="J49" s="9"/>
      <c r="K49" s="9"/>
      <c r="L49" s="9"/>
      <c r="M49" s="6"/>
    </row>
    <row r="50" spans="1:13" s="2" customFormat="1" ht="15.75">
      <c r="A50" s="14" t="s">
        <v>20</v>
      </c>
      <c r="B50" s="22">
        <f t="shared" si="2"/>
        <v>121869536</v>
      </c>
      <c r="C50" s="22">
        <v>33986994</v>
      </c>
      <c r="D50" s="22">
        <v>11030237</v>
      </c>
      <c r="E50" s="22">
        <v>73809256</v>
      </c>
      <c r="F50" s="22">
        <v>3043049</v>
      </c>
      <c r="H50" s="9"/>
      <c r="I50" s="9"/>
      <c r="J50" s="9"/>
      <c r="K50" s="9"/>
      <c r="L50" s="9"/>
      <c r="M50" s="6"/>
    </row>
    <row r="51" spans="1:13" s="2" customFormat="1" ht="15.75">
      <c r="A51" s="14" t="s">
        <v>19</v>
      </c>
      <c r="B51" s="22">
        <f t="shared" si="2"/>
        <v>131807834</v>
      </c>
      <c r="C51" s="22">
        <v>35532013</v>
      </c>
      <c r="D51" s="22">
        <v>12896997</v>
      </c>
      <c r="E51" s="22">
        <v>80087214</v>
      </c>
      <c r="F51" s="22">
        <v>3291610</v>
      </c>
      <c r="H51" s="9"/>
      <c r="I51" s="9"/>
      <c r="J51" s="9"/>
      <c r="K51" s="9"/>
      <c r="L51" s="9"/>
      <c r="M51" s="6"/>
    </row>
    <row r="52" spans="1:13" s="2" customFormat="1" ht="15.75">
      <c r="A52" s="14" t="s">
        <v>18</v>
      </c>
      <c r="B52" s="22">
        <f t="shared" si="2"/>
        <v>143032748</v>
      </c>
      <c r="C52" s="22">
        <v>38877337</v>
      </c>
      <c r="D52" s="22">
        <v>9226449</v>
      </c>
      <c r="E52" s="22">
        <v>91523851</v>
      </c>
      <c r="F52" s="22">
        <v>3405111</v>
      </c>
      <c r="H52" s="9"/>
      <c r="I52" s="9"/>
      <c r="J52" s="9"/>
      <c r="K52" s="9"/>
      <c r="L52" s="9"/>
      <c r="M52" s="6"/>
    </row>
    <row r="53" spans="1:13" s="2" customFormat="1" ht="15.75">
      <c r="A53" s="13" t="s">
        <v>28</v>
      </c>
      <c r="B53" s="22">
        <f t="shared" si="2"/>
        <v>146522643</v>
      </c>
      <c r="C53" s="20">
        <v>41364026</v>
      </c>
      <c r="D53" s="20">
        <v>9193081</v>
      </c>
      <c r="E53" s="20">
        <v>92466709</v>
      </c>
      <c r="F53" s="20">
        <v>3498827</v>
      </c>
      <c r="H53" s="9"/>
      <c r="I53" s="9"/>
      <c r="J53" s="9"/>
      <c r="K53" s="9"/>
      <c r="L53" s="9"/>
      <c r="M53" s="6"/>
    </row>
    <row r="54" spans="1:13" s="2" customFormat="1" ht="15.75">
      <c r="A54" s="13"/>
      <c r="B54" s="22"/>
      <c r="C54" s="22"/>
      <c r="D54" s="22"/>
      <c r="E54" s="22"/>
      <c r="F54" s="22"/>
      <c r="G54" s="9"/>
      <c r="H54" s="9"/>
      <c r="I54" s="9"/>
      <c r="J54" s="9"/>
      <c r="K54" s="9"/>
      <c r="L54" s="9"/>
      <c r="M54" s="6"/>
    </row>
    <row r="55" spans="1:13" s="2" customFormat="1" ht="15.75">
      <c r="A55" s="9" t="s">
        <v>31</v>
      </c>
      <c r="B55" s="22"/>
      <c r="C55" s="22"/>
      <c r="D55" s="22"/>
      <c r="E55" s="22"/>
      <c r="F55" s="22"/>
      <c r="G55" s="9"/>
      <c r="H55" s="9"/>
      <c r="I55" s="9"/>
      <c r="J55" s="9"/>
      <c r="K55" s="9"/>
      <c r="L55" s="9"/>
      <c r="M55" s="6"/>
    </row>
    <row r="56" spans="1:13" s="2" customFormat="1" ht="15.75">
      <c r="A56" s="13" t="s">
        <v>43</v>
      </c>
      <c r="B56" s="22">
        <f aca="true" t="shared" si="3" ref="B56:B69">SUM(C56:F56)</f>
        <v>150442003</v>
      </c>
      <c r="C56" s="22">
        <v>42381120</v>
      </c>
      <c r="D56" s="22">
        <v>5946201</v>
      </c>
      <c r="E56" s="22">
        <v>97866110</v>
      </c>
      <c r="F56" s="22">
        <v>4248572</v>
      </c>
      <c r="G56" s="9"/>
      <c r="H56" s="9"/>
      <c r="I56" s="9"/>
      <c r="J56" s="9"/>
      <c r="K56" s="9"/>
      <c r="L56" s="9"/>
      <c r="M56" s="6"/>
    </row>
    <row r="57" spans="1:13" s="2" customFormat="1" ht="15.75">
      <c r="A57" s="13" t="s">
        <v>44</v>
      </c>
      <c r="B57" s="22">
        <f t="shared" si="3"/>
        <v>158503009</v>
      </c>
      <c r="C57" s="22">
        <v>47133236</v>
      </c>
      <c r="D57" s="22">
        <v>5827558</v>
      </c>
      <c r="E57" s="22">
        <v>101419524</v>
      </c>
      <c r="F57" s="22">
        <v>4122691</v>
      </c>
      <c r="G57" s="9"/>
      <c r="H57" s="9"/>
      <c r="I57" s="9"/>
      <c r="J57" s="9"/>
      <c r="K57" s="9"/>
      <c r="L57" s="9"/>
      <c r="M57" s="6"/>
    </row>
    <row r="58" spans="1:13" s="2" customFormat="1" ht="15.75">
      <c r="A58" s="13" t="s">
        <v>29</v>
      </c>
      <c r="B58" s="22">
        <f t="shared" si="3"/>
        <v>169995861</v>
      </c>
      <c r="C58" s="22">
        <v>52990619</v>
      </c>
      <c r="D58" s="22">
        <v>7106321</v>
      </c>
      <c r="E58" s="22">
        <v>105983804</v>
      </c>
      <c r="F58" s="22">
        <v>3915117</v>
      </c>
      <c r="H58" s="9"/>
      <c r="I58" s="9"/>
      <c r="J58" s="9"/>
      <c r="K58" s="9"/>
      <c r="L58" s="9"/>
      <c r="M58" s="6"/>
    </row>
    <row r="59" spans="1:13" s="2" customFormat="1" ht="15.75">
      <c r="A59" s="13" t="s">
        <v>27</v>
      </c>
      <c r="B59" s="22">
        <f t="shared" si="3"/>
        <v>181343175</v>
      </c>
      <c r="C59" s="22">
        <v>59320441</v>
      </c>
      <c r="D59" s="22">
        <v>7890284</v>
      </c>
      <c r="E59" s="22">
        <v>109918539</v>
      </c>
      <c r="F59" s="22">
        <v>4213911</v>
      </c>
      <c r="H59" s="9"/>
      <c r="I59" s="9"/>
      <c r="J59" s="9"/>
      <c r="K59" s="9"/>
      <c r="L59" s="9"/>
      <c r="M59" s="6"/>
    </row>
    <row r="60" spans="1:13" s="2" customFormat="1" ht="15.75">
      <c r="A60" s="13" t="s">
        <v>26</v>
      </c>
      <c r="B60" s="22">
        <f t="shared" si="3"/>
        <v>197450930</v>
      </c>
      <c r="C60" s="22">
        <v>64992241</v>
      </c>
      <c r="D60" s="22">
        <v>9196973</v>
      </c>
      <c r="E60" s="22">
        <v>118994195</v>
      </c>
      <c r="F60" s="22">
        <v>4267521</v>
      </c>
      <c r="H60" s="9"/>
      <c r="I60" s="9"/>
      <c r="J60" s="9"/>
      <c r="K60" s="9"/>
      <c r="L60" s="9"/>
      <c r="M60" s="6"/>
    </row>
    <row r="61" spans="1:13" s="2" customFormat="1" ht="15.75">
      <c r="A61" s="13" t="s">
        <v>25</v>
      </c>
      <c r="B61" s="22">
        <f t="shared" si="3"/>
        <v>219495311</v>
      </c>
      <c r="C61" s="22">
        <v>70575363</v>
      </c>
      <c r="D61" s="22">
        <v>12285219</v>
      </c>
      <c r="E61" s="22">
        <v>132127974</v>
      </c>
      <c r="F61" s="22">
        <v>4506755</v>
      </c>
      <c r="H61" s="9"/>
      <c r="I61" s="9"/>
      <c r="J61" s="9"/>
      <c r="K61" s="9"/>
      <c r="L61" s="9"/>
      <c r="M61" s="6"/>
    </row>
    <row r="62" spans="1:13" s="2" customFormat="1" ht="15.75">
      <c r="A62" s="13" t="s">
        <v>24</v>
      </c>
      <c r="B62" s="22">
        <f t="shared" si="3"/>
        <v>229698309</v>
      </c>
      <c r="C62" s="22">
        <v>75362221</v>
      </c>
      <c r="D62" s="22">
        <v>12505575</v>
      </c>
      <c r="E62" s="22">
        <v>137491553</v>
      </c>
      <c r="F62" s="22">
        <v>4338960</v>
      </c>
      <c r="H62" s="9"/>
      <c r="I62" s="9"/>
      <c r="J62" s="9"/>
      <c r="K62" s="9"/>
      <c r="L62" s="9"/>
      <c r="M62" s="6"/>
    </row>
    <row r="63" spans="1:13" s="2" customFormat="1" ht="15.75">
      <c r="A63" s="13" t="s">
        <v>23</v>
      </c>
      <c r="B63" s="22">
        <f t="shared" si="3"/>
        <v>257074414</v>
      </c>
      <c r="C63" s="22">
        <v>77853007</v>
      </c>
      <c r="D63" s="22">
        <v>14432079</v>
      </c>
      <c r="E63" s="22">
        <v>158881337</v>
      </c>
      <c r="F63" s="22">
        <v>5907991</v>
      </c>
      <c r="H63" s="9"/>
      <c r="I63" s="9"/>
      <c r="J63" s="9"/>
      <c r="K63" s="9"/>
      <c r="L63" s="9"/>
      <c r="M63" s="6"/>
    </row>
    <row r="64" spans="1:13" s="2" customFormat="1" ht="15.75">
      <c r="A64" s="13" t="s">
        <v>22</v>
      </c>
      <c r="B64" s="22">
        <f t="shared" si="3"/>
        <v>235993821</v>
      </c>
      <c r="C64" s="22">
        <v>78010164</v>
      </c>
      <c r="D64" s="22">
        <v>12673920</v>
      </c>
      <c r="E64" s="22">
        <v>141049904</v>
      </c>
      <c r="F64" s="22">
        <v>4259833</v>
      </c>
      <c r="H64" s="9"/>
      <c r="I64" s="9"/>
      <c r="J64" s="9"/>
      <c r="K64" s="9"/>
      <c r="L64" s="9"/>
      <c r="M64" s="6"/>
    </row>
    <row r="65" spans="1:13" s="2" customFormat="1" ht="15.75">
      <c r="A65" s="13" t="s">
        <v>21</v>
      </c>
      <c r="B65" s="22">
        <f t="shared" si="3"/>
        <v>257581744</v>
      </c>
      <c r="C65" s="22">
        <v>88904111</v>
      </c>
      <c r="D65" s="22">
        <v>12249717</v>
      </c>
      <c r="E65" s="22">
        <v>152127589</v>
      </c>
      <c r="F65" s="22">
        <v>4300327</v>
      </c>
      <c r="H65" s="9"/>
      <c r="I65" s="9"/>
      <c r="J65" s="9"/>
      <c r="K65" s="9"/>
      <c r="L65" s="9"/>
      <c r="M65" s="6"/>
    </row>
    <row r="66" spans="1:13" s="2" customFormat="1" ht="15.75">
      <c r="A66" s="14" t="s">
        <v>20</v>
      </c>
      <c r="B66" s="22">
        <f t="shared" si="3"/>
        <v>281957687</v>
      </c>
      <c r="C66" s="22">
        <v>103111940</v>
      </c>
      <c r="D66" s="22">
        <v>11546026</v>
      </c>
      <c r="E66" s="22">
        <v>162895511</v>
      </c>
      <c r="F66" s="22">
        <v>4404210</v>
      </c>
      <c r="H66" s="9"/>
      <c r="I66" s="9"/>
      <c r="J66" s="9"/>
      <c r="K66" s="9"/>
      <c r="L66" s="9"/>
      <c r="M66" s="6"/>
    </row>
    <row r="67" spans="1:13" s="2" customFormat="1" ht="15.75">
      <c r="A67" s="14" t="s">
        <v>19</v>
      </c>
      <c r="B67" s="22">
        <f t="shared" si="3"/>
        <v>293523497</v>
      </c>
      <c r="C67" s="22">
        <v>108215233</v>
      </c>
      <c r="D67" s="22">
        <v>13189651</v>
      </c>
      <c r="E67" s="22">
        <v>167558775</v>
      </c>
      <c r="F67" s="22">
        <v>4559838</v>
      </c>
      <c r="H67" s="9"/>
      <c r="I67" s="9"/>
      <c r="J67" s="9"/>
      <c r="K67" s="9"/>
      <c r="L67" s="9"/>
      <c r="M67" s="6"/>
    </row>
    <row r="68" spans="1:13" s="2" customFormat="1" ht="15.75">
      <c r="A68" s="14" t="s">
        <v>18</v>
      </c>
      <c r="B68" s="22">
        <f t="shared" si="3"/>
        <v>307674951</v>
      </c>
      <c r="C68" s="22">
        <v>114318097</v>
      </c>
      <c r="D68" s="22">
        <v>8057603</v>
      </c>
      <c r="E68" s="22">
        <v>181194804</v>
      </c>
      <c r="F68" s="22">
        <v>4104447</v>
      </c>
      <c r="H68" s="9"/>
      <c r="I68" s="9"/>
      <c r="J68" s="9"/>
      <c r="K68" s="9"/>
      <c r="L68" s="9"/>
      <c r="M68" s="6"/>
    </row>
    <row r="69" spans="1:13" s="2" customFormat="1" ht="15.75">
      <c r="A69" s="13" t="s">
        <v>28</v>
      </c>
      <c r="B69" s="22">
        <f t="shared" si="3"/>
        <v>311114349</v>
      </c>
      <c r="C69" s="20">
        <v>118777561</v>
      </c>
      <c r="D69" s="20">
        <v>8259865</v>
      </c>
      <c r="E69" s="20">
        <v>179620945</v>
      </c>
      <c r="F69" s="20">
        <v>4455978</v>
      </c>
      <c r="H69" s="9"/>
      <c r="I69" s="9"/>
      <c r="J69" s="9"/>
      <c r="K69" s="9"/>
      <c r="L69" s="9"/>
      <c r="M69" s="6"/>
    </row>
    <row r="70" spans="1:13" s="2" customFormat="1" ht="15.75">
      <c r="A70" s="13"/>
      <c r="B70" s="22"/>
      <c r="C70" s="22"/>
      <c r="D70" s="22"/>
      <c r="E70" s="22"/>
      <c r="F70" s="22"/>
      <c r="G70" s="9"/>
      <c r="H70" s="9"/>
      <c r="I70" s="9"/>
      <c r="J70" s="9"/>
      <c r="K70" s="9"/>
      <c r="L70" s="9"/>
      <c r="M70" s="6"/>
    </row>
    <row r="71" spans="1:13" s="2" customFormat="1" ht="15.75">
      <c r="A71" s="9" t="s">
        <v>32</v>
      </c>
      <c r="B71" s="22"/>
      <c r="C71" s="22"/>
      <c r="D71" s="22"/>
      <c r="E71" s="22"/>
      <c r="F71" s="22"/>
      <c r="G71" s="9"/>
      <c r="H71" s="9"/>
      <c r="I71" s="9"/>
      <c r="J71" s="9"/>
      <c r="K71" s="9"/>
      <c r="L71" s="9"/>
      <c r="M71" s="6"/>
    </row>
    <row r="72" spans="1:13" s="2" customFormat="1" ht="15.75">
      <c r="A72" s="13" t="s">
        <v>34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H72" s="9"/>
      <c r="I72" s="9"/>
      <c r="J72" s="9"/>
      <c r="K72" s="9"/>
      <c r="L72" s="9"/>
      <c r="M72" s="6"/>
    </row>
    <row r="73" spans="1:13" s="2" customFormat="1" ht="15.75">
      <c r="A73" s="13" t="s">
        <v>33</v>
      </c>
      <c r="B73" s="22">
        <f aca="true" t="shared" si="4" ref="B73:B78">SUM(C73:F73)</f>
        <v>720347184</v>
      </c>
      <c r="C73" s="22">
        <v>227437463</v>
      </c>
      <c r="D73" s="22">
        <v>45746571</v>
      </c>
      <c r="E73" s="22">
        <v>435386883</v>
      </c>
      <c r="F73" s="22">
        <v>11776267</v>
      </c>
      <c r="H73" s="9"/>
      <c r="I73" s="9"/>
      <c r="J73" s="9"/>
      <c r="K73" s="9"/>
      <c r="L73" s="9"/>
      <c r="M73" s="6"/>
    </row>
    <row r="74" spans="1:13" s="2" customFormat="1" ht="15.75">
      <c r="A74" s="13" t="s">
        <v>21</v>
      </c>
      <c r="B74" s="22">
        <f t="shared" si="4"/>
        <v>839878400</v>
      </c>
      <c r="C74" s="22">
        <v>262476299</v>
      </c>
      <c r="D74" s="22">
        <v>46275842</v>
      </c>
      <c r="E74" s="22">
        <v>519313995</v>
      </c>
      <c r="F74" s="22">
        <v>11812264</v>
      </c>
      <c r="H74" s="9"/>
      <c r="I74" s="9"/>
      <c r="J74" s="9"/>
      <c r="K74" s="9"/>
      <c r="L74" s="9"/>
      <c r="M74" s="6"/>
    </row>
    <row r="75" spans="1:13" s="2" customFormat="1" ht="15.75">
      <c r="A75" s="14" t="s">
        <v>20</v>
      </c>
      <c r="B75" s="22">
        <f t="shared" si="4"/>
        <v>940218360</v>
      </c>
      <c r="C75" s="22">
        <v>290237032</v>
      </c>
      <c r="D75" s="22">
        <v>45887289</v>
      </c>
      <c r="E75" s="22">
        <v>592004336</v>
      </c>
      <c r="F75" s="22">
        <v>12089703</v>
      </c>
      <c r="H75" s="9"/>
      <c r="I75" s="9"/>
      <c r="J75" s="9"/>
      <c r="K75" s="9"/>
      <c r="L75" s="9"/>
      <c r="M75" s="6"/>
    </row>
    <row r="76" spans="1:13" s="2" customFormat="1" ht="15.75">
      <c r="A76" s="14" t="s">
        <v>19</v>
      </c>
      <c r="B76" s="22">
        <f t="shared" si="4"/>
        <v>1030197904</v>
      </c>
      <c r="C76" s="22">
        <v>314745579</v>
      </c>
      <c r="D76" s="22">
        <v>54549460</v>
      </c>
      <c r="E76" s="22">
        <v>647792251</v>
      </c>
      <c r="F76" s="22">
        <v>13110614</v>
      </c>
      <c r="H76" s="9"/>
      <c r="I76" s="9"/>
      <c r="J76" s="9"/>
      <c r="K76" s="9"/>
      <c r="L76" s="9"/>
      <c r="M76" s="6"/>
    </row>
    <row r="77" spans="1:13" s="2" customFormat="1" ht="15.75">
      <c r="A77" s="14" t="s">
        <v>18</v>
      </c>
      <c r="B77" s="22">
        <f t="shared" si="4"/>
        <v>1060984126</v>
      </c>
      <c r="C77" s="22">
        <v>332669816</v>
      </c>
      <c r="D77" s="22">
        <v>30260589</v>
      </c>
      <c r="E77" s="22">
        <v>684922405</v>
      </c>
      <c r="F77" s="22">
        <v>13131316</v>
      </c>
      <c r="H77" s="9"/>
      <c r="I77" s="9"/>
      <c r="J77" s="9"/>
      <c r="K77" s="9"/>
      <c r="L77" s="9"/>
      <c r="M77" s="6"/>
    </row>
    <row r="78" spans="1:13" s="2" customFormat="1" ht="15.75">
      <c r="A78" s="13" t="s">
        <v>28</v>
      </c>
      <c r="B78" s="22">
        <f t="shared" si="4"/>
        <v>1046424502</v>
      </c>
      <c r="C78" s="20">
        <v>340003080</v>
      </c>
      <c r="D78" s="20">
        <v>30973836</v>
      </c>
      <c r="E78" s="20">
        <v>661768835</v>
      </c>
      <c r="F78" s="20">
        <v>13678751</v>
      </c>
      <c r="H78" s="9"/>
      <c r="I78" s="9"/>
      <c r="J78" s="9"/>
      <c r="K78" s="9"/>
      <c r="L78" s="9"/>
      <c r="M78" s="6"/>
    </row>
    <row r="79" spans="1:13" ht="15.75">
      <c r="A79" s="14"/>
      <c r="B79" s="24"/>
      <c r="C79" s="24"/>
      <c r="D79" s="24"/>
      <c r="E79" s="24"/>
      <c r="F79" s="24"/>
      <c r="H79" s="7"/>
      <c r="I79" s="7"/>
      <c r="J79" s="7"/>
      <c r="K79" s="7"/>
      <c r="L79" s="7"/>
      <c r="M79" s="4"/>
    </row>
    <row r="80" spans="1:13" ht="15.75">
      <c r="A80" s="7" t="s">
        <v>35</v>
      </c>
      <c r="B80" s="24"/>
      <c r="C80" s="24"/>
      <c r="D80" s="24"/>
      <c r="E80" s="24"/>
      <c r="F80" s="24"/>
      <c r="H80" s="7"/>
      <c r="I80" s="7"/>
      <c r="J80" s="7"/>
      <c r="K80" s="7"/>
      <c r="L80" s="7"/>
      <c r="M80" s="4"/>
    </row>
    <row r="81" spans="1:13" ht="15.75">
      <c r="A81" s="13" t="s">
        <v>43</v>
      </c>
      <c r="B81" s="22">
        <f aca="true" t="shared" si="5" ref="B81:B94">SUM(C81:F81)</f>
        <v>84282646</v>
      </c>
      <c r="C81" s="22">
        <v>28219256</v>
      </c>
      <c r="D81" s="22">
        <v>3611251</v>
      </c>
      <c r="E81" s="22">
        <v>49599616</v>
      </c>
      <c r="F81" s="22">
        <v>2852523</v>
      </c>
      <c r="H81" s="7"/>
      <c r="I81" s="7"/>
      <c r="J81" s="7"/>
      <c r="K81" s="7"/>
      <c r="L81" s="7"/>
      <c r="M81" s="4"/>
    </row>
    <row r="82" spans="1:13" ht="15.75">
      <c r="A82" s="13" t="s">
        <v>44</v>
      </c>
      <c r="B82" s="22">
        <f t="shared" si="5"/>
        <v>87452396</v>
      </c>
      <c r="C82" s="22">
        <v>30785357</v>
      </c>
      <c r="D82" s="22">
        <v>3283724</v>
      </c>
      <c r="E82" s="22">
        <v>50826911</v>
      </c>
      <c r="F82" s="22">
        <v>2556404</v>
      </c>
      <c r="H82" s="7"/>
      <c r="I82" s="7"/>
      <c r="J82" s="7"/>
      <c r="K82" s="7"/>
      <c r="L82" s="7"/>
      <c r="M82" s="4"/>
    </row>
    <row r="83" spans="1:13" ht="15.75">
      <c r="A83" s="13" t="s">
        <v>29</v>
      </c>
      <c r="B83" s="22">
        <f t="shared" si="5"/>
        <v>88104447</v>
      </c>
      <c r="C83" s="22">
        <v>33197615</v>
      </c>
      <c r="D83" s="22">
        <v>3652005</v>
      </c>
      <c r="E83" s="22">
        <v>48634775</v>
      </c>
      <c r="F83" s="22">
        <v>2620052</v>
      </c>
      <c r="H83" s="7"/>
      <c r="I83" s="7"/>
      <c r="J83" s="7"/>
      <c r="K83" s="7"/>
      <c r="L83" s="7"/>
      <c r="M83" s="4"/>
    </row>
    <row r="84" spans="1:13" ht="15.75">
      <c r="A84" s="13" t="s">
        <v>27</v>
      </c>
      <c r="B84" s="22">
        <f t="shared" si="5"/>
        <v>100169983</v>
      </c>
      <c r="C84" s="22">
        <v>37809275</v>
      </c>
      <c r="D84" s="22">
        <v>4730325</v>
      </c>
      <c r="E84" s="22">
        <v>55231832</v>
      </c>
      <c r="F84" s="22">
        <v>2398551</v>
      </c>
      <c r="H84" s="7"/>
      <c r="I84" s="7"/>
      <c r="J84" s="7"/>
      <c r="K84" s="7"/>
      <c r="L84" s="7"/>
      <c r="M84" s="4"/>
    </row>
    <row r="85" spans="1:13" s="2" customFormat="1" ht="15.75">
      <c r="A85" s="13" t="s">
        <v>26</v>
      </c>
      <c r="B85" s="22">
        <f t="shared" si="5"/>
        <v>104511445</v>
      </c>
      <c r="C85" s="22">
        <v>40139829</v>
      </c>
      <c r="D85" s="22">
        <v>5023053</v>
      </c>
      <c r="E85" s="22">
        <v>56448070</v>
      </c>
      <c r="F85" s="22">
        <v>2900493</v>
      </c>
      <c r="H85" s="9"/>
      <c r="I85" s="9"/>
      <c r="J85" s="9"/>
      <c r="K85" s="9"/>
      <c r="L85" s="9"/>
      <c r="M85" s="6"/>
    </row>
    <row r="86" spans="1:13" s="2" customFormat="1" ht="15.75">
      <c r="A86" s="13" t="s">
        <v>25</v>
      </c>
      <c r="B86" s="22">
        <f t="shared" si="5"/>
        <v>109200645</v>
      </c>
      <c r="C86" s="22">
        <v>42195838</v>
      </c>
      <c r="D86" s="22">
        <v>5855161</v>
      </c>
      <c r="E86" s="22">
        <v>58179018</v>
      </c>
      <c r="F86" s="22">
        <v>2970628</v>
      </c>
      <c r="H86" s="9"/>
      <c r="I86" s="9"/>
      <c r="J86" s="9"/>
      <c r="K86" s="9"/>
      <c r="L86" s="9"/>
      <c r="M86" s="6"/>
    </row>
    <row r="87" spans="1:13" s="2" customFormat="1" ht="15.75">
      <c r="A87" s="13" t="s">
        <v>24</v>
      </c>
      <c r="B87" s="22">
        <f t="shared" si="5"/>
        <v>113311268</v>
      </c>
      <c r="C87" s="22">
        <v>43247632</v>
      </c>
      <c r="D87" s="22">
        <v>6062018</v>
      </c>
      <c r="E87" s="22">
        <v>61213758</v>
      </c>
      <c r="F87" s="22">
        <v>2787860</v>
      </c>
      <c r="H87" s="9"/>
      <c r="I87" s="9"/>
      <c r="J87" s="9"/>
      <c r="K87" s="9"/>
      <c r="L87" s="9"/>
      <c r="M87" s="6"/>
    </row>
    <row r="88" spans="1:13" s="2" customFormat="1" ht="15.75">
      <c r="A88" s="13" t="s">
        <v>23</v>
      </c>
      <c r="B88" s="22">
        <f t="shared" si="5"/>
        <v>122693944</v>
      </c>
      <c r="C88" s="22">
        <v>45373701</v>
      </c>
      <c r="D88" s="22">
        <v>6965066</v>
      </c>
      <c r="E88" s="22">
        <v>67522087</v>
      </c>
      <c r="F88" s="22">
        <v>2833090</v>
      </c>
      <c r="H88" s="9"/>
      <c r="I88" s="9"/>
      <c r="J88" s="9"/>
      <c r="K88" s="9"/>
      <c r="L88" s="9"/>
      <c r="M88" s="6"/>
    </row>
    <row r="89" spans="1:13" s="2" customFormat="1" ht="15.75">
      <c r="A89" s="13" t="s">
        <v>22</v>
      </c>
      <c r="B89" s="22">
        <f t="shared" si="5"/>
        <v>139052539</v>
      </c>
      <c r="C89" s="22">
        <v>52261291</v>
      </c>
      <c r="D89" s="22">
        <v>7666998</v>
      </c>
      <c r="E89" s="22">
        <v>75666145</v>
      </c>
      <c r="F89" s="22">
        <v>3458105</v>
      </c>
      <c r="H89" s="9"/>
      <c r="I89" s="9"/>
      <c r="J89" s="9"/>
      <c r="K89" s="9"/>
      <c r="L89" s="9"/>
      <c r="M89" s="6"/>
    </row>
    <row r="90" spans="1:13" s="2" customFormat="1" ht="15.75">
      <c r="A90" s="13" t="s">
        <v>21</v>
      </c>
      <c r="B90" s="22">
        <f t="shared" si="5"/>
        <v>153501836</v>
      </c>
      <c r="C90" s="22">
        <v>57112020</v>
      </c>
      <c r="D90" s="22">
        <v>8553478</v>
      </c>
      <c r="E90" s="22">
        <v>84665540</v>
      </c>
      <c r="F90" s="22">
        <v>3170798</v>
      </c>
      <c r="H90" s="9"/>
      <c r="I90" s="9"/>
      <c r="J90" s="9"/>
      <c r="K90" s="9"/>
      <c r="L90" s="9"/>
      <c r="M90" s="6"/>
    </row>
    <row r="91" spans="1:13" s="2" customFormat="1" ht="15.75">
      <c r="A91" s="14" t="s">
        <v>20</v>
      </c>
      <c r="B91" s="22">
        <f t="shared" si="5"/>
        <v>178590944</v>
      </c>
      <c r="C91" s="22">
        <v>66022800</v>
      </c>
      <c r="D91" s="22">
        <v>8955868</v>
      </c>
      <c r="E91" s="22">
        <v>100468707</v>
      </c>
      <c r="F91" s="22">
        <v>3143569</v>
      </c>
      <c r="H91" s="9"/>
      <c r="I91" s="9"/>
      <c r="J91" s="9"/>
      <c r="K91" s="9"/>
      <c r="L91" s="9"/>
      <c r="M91" s="6"/>
    </row>
    <row r="92" spans="1:13" s="2" customFormat="1" ht="15.75">
      <c r="A92" s="14" t="s">
        <v>19</v>
      </c>
      <c r="B92" s="22">
        <f t="shared" si="5"/>
        <v>188158721</v>
      </c>
      <c r="C92" s="22">
        <v>68111177</v>
      </c>
      <c r="D92" s="22">
        <v>9845196</v>
      </c>
      <c r="E92" s="22">
        <v>107093583</v>
      </c>
      <c r="F92" s="22">
        <v>3108765</v>
      </c>
      <c r="H92" s="9"/>
      <c r="I92" s="9"/>
      <c r="J92" s="9"/>
      <c r="K92" s="9"/>
      <c r="L92" s="9"/>
      <c r="M92" s="6"/>
    </row>
    <row r="93" spans="1:13" s="2" customFormat="1" ht="15.75">
      <c r="A93" s="14" t="s">
        <v>18</v>
      </c>
      <c r="B93" s="22">
        <f t="shared" si="5"/>
        <v>195177802</v>
      </c>
      <c r="C93" s="24">
        <v>72374593</v>
      </c>
      <c r="D93" s="24">
        <v>5206507</v>
      </c>
      <c r="E93" s="24">
        <v>114409713</v>
      </c>
      <c r="F93" s="24">
        <v>3186989</v>
      </c>
      <c r="H93" s="9"/>
      <c r="I93" s="9"/>
      <c r="J93" s="9"/>
      <c r="K93" s="9"/>
      <c r="L93" s="9"/>
      <c r="M93" s="6"/>
    </row>
    <row r="94" spans="1:13" s="2" customFormat="1" ht="15.75">
      <c r="A94" s="14" t="s">
        <v>28</v>
      </c>
      <c r="B94" s="22">
        <f t="shared" si="5"/>
        <v>199046909</v>
      </c>
      <c r="C94" s="21">
        <v>74739277</v>
      </c>
      <c r="D94" s="21">
        <v>5878091</v>
      </c>
      <c r="E94" s="21">
        <v>114940115</v>
      </c>
      <c r="F94" s="21">
        <v>3489426</v>
      </c>
      <c r="H94" s="9"/>
      <c r="I94" s="9"/>
      <c r="J94" s="9"/>
      <c r="K94" s="9"/>
      <c r="L94" s="9"/>
      <c r="M94" s="6"/>
    </row>
    <row r="95" spans="1:13" s="2" customFormat="1" ht="15.75">
      <c r="A95" s="13"/>
      <c r="B95" s="22"/>
      <c r="C95" s="22"/>
      <c r="D95" s="22"/>
      <c r="E95" s="22"/>
      <c r="F95" s="22"/>
      <c r="H95" s="9"/>
      <c r="I95" s="9"/>
      <c r="J95" s="9"/>
      <c r="K95" s="9"/>
      <c r="L95" s="9"/>
      <c r="M95" s="6"/>
    </row>
    <row r="96" spans="1:13" s="2" customFormat="1" ht="15.75">
      <c r="A96" s="9" t="s">
        <v>36</v>
      </c>
      <c r="B96" s="20"/>
      <c r="C96" s="20"/>
      <c r="D96" s="20"/>
      <c r="E96" s="20"/>
      <c r="F96" s="20"/>
      <c r="G96" s="9"/>
      <c r="H96" s="9"/>
      <c r="I96" s="9"/>
      <c r="J96" s="9"/>
      <c r="K96" s="9"/>
      <c r="L96" s="9"/>
      <c r="M96" s="6"/>
    </row>
    <row r="97" spans="1:13" s="2" customFormat="1" ht="15.75">
      <c r="A97" s="13" t="s">
        <v>43</v>
      </c>
      <c r="B97" s="22">
        <f aca="true" t="shared" si="6" ref="B97:B110">SUM(C97:F97)</f>
        <v>68855429</v>
      </c>
      <c r="C97" s="22">
        <v>14181754</v>
      </c>
      <c r="D97" s="22">
        <v>6344074</v>
      </c>
      <c r="E97" s="22">
        <v>45183852</v>
      </c>
      <c r="F97" s="22">
        <v>3145749</v>
      </c>
      <c r="G97" s="9"/>
      <c r="H97" s="9"/>
      <c r="I97" s="9"/>
      <c r="J97" s="9"/>
      <c r="K97" s="9"/>
      <c r="L97" s="9"/>
      <c r="M97" s="6"/>
    </row>
    <row r="98" spans="1:13" s="2" customFormat="1" ht="15.75">
      <c r="A98" s="13" t="s">
        <v>44</v>
      </c>
      <c r="B98" s="22">
        <f t="shared" si="6"/>
        <v>72020328</v>
      </c>
      <c r="C98" s="22">
        <v>16248041</v>
      </c>
      <c r="D98" s="22">
        <v>6621016</v>
      </c>
      <c r="E98" s="22">
        <v>45943874</v>
      </c>
      <c r="F98" s="22">
        <v>3207397</v>
      </c>
      <c r="G98" s="9"/>
      <c r="H98" s="9"/>
      <c r="I98" s="9"/>
      <c r="J98" s="9"/>
      <c r="K98" s="9"/>
      <c r="L98" s="9"/>
      <c r="M98" s="6"/>
    </row>
    <row r="99" spans="1:13" s="2" customFormat="1" ht="15.75">
      <c r="A99" s="13" t="s">
        <v>29</v>
      </c>
      <c r="B99" s="22">
        <f t="shared" si="6"/>
        <v>80222382</v>
      </c>
      <c r="C99" s="22">
        <v>19793354</v>
      </c>
      <c r="D99" s="22">
        <v>8110172</v>
      </c>
      <c r="E99" s="22">
        <v>49236693</v>
      </c>
      <c r="F99" s="22">
        <v>3082163</v>
      </c>
      <c r="G99" s="7"/>
      <c r="H99" s="9"/>
      <c r="I99" s="9"/>
      <c r="J99" s="9"/>
      <c r="K99" s="9"/>
      <c r="L99" s="9"/>
      <c r="M99" s="6"/>
    </row>
    <row r="100" spans="1:13" s="2" customFormat="1" ht="15.75">
      <c r="A100" s="13" t="s">
        <v>27</v>
      </c>
      <c r="B100" s="22">
        <f t="shared" si="6"/>
        <v>83222411</v>
      </c>
      <c r="C100" s="22">
        <f>5608621+7506242+4204389+4666266</f>
        <v>21985518</v>
      </c>
      <c r="D100" s="22">
        <v>9297525</v>
      </c>
      <c r="E100" s="22">
        <v>48657936</v>
      </c>
      <c r="F100" s="22">
        <v>3281432</v>
      </c>
      <c r="G100" s="7"/>
      <c r="H100" s="9"/>
      <c r="I100" s="9"/>
      <c r="J100" s="9"/>
      <c r="K100" s="9"/>
      <c r="L100" s="9"/>
      <c r="M100" s="6"/>
    </row>
    <row r="101" spans="1:13" s="2" customFormat="1" ht="15.75">
      <c r="A101" s="13" t="s">
        <v>26</v>
      </c>
      <c r="B101" s="22">
        <f t="shared" si="6"/>
        <v>88462861</v>
      </c>
      <c r="C101" s="22">
        <v>24405851</v>
      </c>
      <c r="D101" s="22">
        <v>10137036</v>
      </c>
      <c r="E101" s="22">
        <v>50437648</v>
      </c>
      <c r="F101" s="22">
        <v>3482326</v>
      </c>
      <c r="G101" s="7"/>
      <c r="H101" s="9"/>
      <c r="I101" s="9"/>
      <c r="J101" s="9"/>
      <c r="K101" s="9"/>
      <c r="L101" s="9"/>
      <c r="M101" s="6"/>
    </row>
    <row r="102" spans="1:13" s="2" customFormat="1" ht="15.75">
      <c r="A102" s="13" t="s">
        <v>25</v>
      </c>
      <c r="B102" s="22">
        <f t="shared" si="6"/>
        <v>94245876</v>
      </c>
      <c r="C102" s="22">
        <v>26280886</v>
      </c>
      <c r="D102" s="22">
        <v>11522509</v>
      </c>
      <c r="E102" s="22">
        <v>53133279</v>
      </c>
      <c r="F102" s="22">
        <v>3309202</v>
      </c>
      <c r="G102" s="7"/>
      <c r="H102" s="9"/>
      <c r="I102" s="9"/>
      <c r="J102" s="9"/>
      <c r="K102" s="9"/>
      <c r="L102" s="9"/>
      <c r="M102" s="6"/>
    </row>
    <row r="103" spans="1:13" s="2" customFormat="1" ht="15.75">
      <c r="A103" s="13" t="s">
        <v>24</v>
      </c>
      <c r="B103" s="22">
        <f t="shared" si="6"/>
        <v>98840851</v>
      </c>
      <c r="C103" s="22">
        <v>27433962</v>
      </c>
      <c r="D103" s="22">
        <v>11953743</v>
      </c>
      <c r="E103" s="22">
        <v>56119434</v>
      </c>
      <c r="F103" s="22">
        <v>3333712</v>
      </c>
      <c r="G103" s="7"/>
      <c r="H103" s="9"/>
      <c r="I103" s="9"/>
      <c r="J103" s="9"/>
      <c r="K103" s="9"/>
      <c r="L103" s="9"/>
      <c r="M103" s="6"/>
    </row>
    <row r="104" spans="1:13" s="2" customFormat="1" ht="15.75">
      <c r="A104" s="13" t="s">
        <v>23</v>
      </c>
      <c r="B104" s="22">
        <f t="shared" si="6"/>
        <v>106031057</v>
      </c>
      <c r="C104" s="22">
        <v>28171707</v>
      </c>
      <c r="D104" s="22">
        <v>12843449</v>
      </c>
      <c r="E104" s="22">
        <v>61818882</v>
      </c>
      <c r="F104" s="22">
        <v>3197019</v>
      </c>
      <c r="G104" s="7"/>
      <c r="H104" s="9"/>
      <c r="I104" s="9"/>
      <c r="J104" s="9"/>
      <c r="K104" s="9"/>
      <c r="L104" s="9"/>
      <c r="M104" s="6"/>
    </row>
    <row r="105" spans="1:13" s="2" customFormat="1" ht="15.75">
      <c r="A105" s="13" t="s">
        <v>22</v>
      </c>
      <c r="B105" s="22">
        <f t="shared" si="6"/>
        <v>114037661</v>
      </c>
      <c r="C105" s="22">
        <v>31639284</v>
      </c>
      <c r="D105" s="22">
        <v>13572383</v>
      </c>
      <c r="E105" s="22">
        <v>65562504</v>
      </c>
      <c r="F105" s="22">
        <v>3263490</v>
      </c>
      <c r="G105" s="7"/>
      <c r="H105" s="9"/>
      <c r="I105" s="9"/>
      <c r="J105" s="9"/>
      <c r="K105" s="9"/>
      <c r="L105" s="9"/>
      <c r="M105" s="6"/>
    </row>
    <row r="106" spans="1:13" s="2" customFormat="1" ht="15.75">
      <c r="A106" s="13" t="s">
        <v>21</v>
      </c>
      <c r="B106" s="22">
        <f t="shared" si="6"/>
        <v>121882679</v>
      </c>
      <c r="C106" s="22">
        <v>35785379</v>
      </c>
      <c r="D106" s="22">
        <v>14382921</v>
      </c>
      <c r="E106" s="22">
        <v>68608506</v>
      </c>
      <c r="F106" s="22">
        <v>3105873</v>
      </c>
      <c r="G106" s="7"/>
      <c r="H106" s="9"/>
      <c r="I106" s="9"/>
      <c r="J106" s="9"/>
      <c r="K106" s="9"/>
      <c r="L106" s="9"/>
      <c r="M106" s="6"/>
    </row>
    <row r="107" spans="1:13" s="2" customFormat="1" ht="15.75">
      <c r="A107" s="14" t="s">
        <v>20</v>
      </c>
      <c r="B107" s="22">
        <f t="shared" si="6"/>
        <v>133985683</v>
      </c>
      <c r="C107" s="25">
        <v>39909495</v>
      </c>
      <c r="D107" s="22">
        <v>14087215</v>
      </c>
      <c r="E107" s="22">
        <v>77011173</v>
      </c>
      <c r="F107" s="22">
        <v>2977800</v>
      </c>
      <c r="G107" s="7"/>
      <c r="H107" s="9"/>
      <c r="I107" s="9"/>
      <c r="J107" s="9"/>
      <c r="K107" s="9"/>
      <c r="L107" s="9"/>
      <c r="M107" s="6"/>
    </row>
    <row r="108" spans="1:13" s="2" customFormat="1" ht="15.75">
      <c r="A108" s="14" t="s">
        <v>19</v>
      </c>
      <c r="B108" s="22">
        <f t="shared" si="6"/>
        <v>139435042</v>
      </c>
      <c r="C108" s="25">
        <v>41240391</v>
      </c>
      <c r="D108" s="22">
        <v>15253144</v>
      </c>
      <c r="E108" s="22">
        <v>80132002</v>
      </c>
      <c r="F108" s="22">
        <v>2809505</v>
      </c>
      <c r="G108" s="7"/>
      <c r="H108" s="9"/>
      <c r="I108" s="9"/>
      <c r="J108" s="9"/>
      <c r="K108" s="9"/>
      <c r="L108" s="9"/>
      <c r="M108" s="6"/>
    </row>
    <row r="109" spans="1:13" s="2" customFormat="1" ht="15.75">
      <c r="A109" s="14" t="s">
        <v>18</v>
      </c>
      <c r="B109" s="22">
        <f t="shared" si="6"/>
        <v>140228641</v>
      </c>
      <c r="C109" s="25">
        <v>41357878</v>
      </c>
      <c r="D109" s="22">
        <v>12944369</v>
      </c>
      <c r="E109" s="22">
        <v>82918963</v>
      </c>
      <c r="F109" s="22">
        <v>3007431</v>
      </c>
      <c r="G109" s="7"/>
      <c r="H109" s="9"/>
      <c r="I109" s="9"/>
      <c r="J109" s="9"/>
      <c r="K109" s="9"/>
      <c r="L109" s="9"/>
      <c r="M109" s="6"/>
    </row>
    <row r="110" spans="1:13" s="2" customFormat="1" ht="15.75">
      <c r="A110" s="11" t="s">
        <v>28</v>
      </c>
      <c r="B110" s="22">
        <f t="shared" si="6"/>
        <v>145402654</v>
      </c>
      <c r="C110" s="20">
        <v>44243373</v>
      </c>
      <c r="D110" s="20">
        <v>12385270</v>
      </c>
      <c r="E110" s="20">
        <v>86082250</v>
      </c>
      <c r="F110" s="20">
        <v>2691761</v>
      </c>
      <c r="G110" s="7"/>
      <c r="H110" s="9"/>
      <c r="I110" s="9"/>
      <c r="J110" s="9"/>
      <c r="K110" s="9"/>
      <c r="L110" s="9"/>
      <c r="M110" s="6"/>
    </row>
    <row r="111" spans="1:13" ht="15.75">
      <c r="A111" s="16"/>
      <c r="B111" s="16"/>
      <c r="C111" s="16"/>
      <c r="D111" s="17"/>
      <c r="E111" s="16"/>
      <c r="F111" s="16"/>
      <c r="G111" s="7"/>
      <c r="H111" s="7"/>
      <c r="I111" s="7"/>
      <c r="J111" s="7"/>
      <c r="K111" s="7"/>
      <c r="L111" s="7"/>
      <c r="M111" s="4"/>
    </row>
    <row r="112" spans="1:13" ht="15.75">
      <c r="A112" s="7" t="s">
        <v>10</v>
      </c>
      <c r="B112" s="19"/>
      <c r="C112" s="19"/>
      <c r="D112" s="19"/>
      <c r="E112" s="19"/>
      <c r="F112" s="19"/>
      <c r="G112" s="7"/>
      <c r="H112" s="7"/>
      <c r="I112" s="7"/>
      <c r="J112" s="7"/>
      <c r="K112" s="7"/>
      <c r="L112" s="7"/>
      <c r="M112" s="4"/>
    </row>
    <row r="113" spans="1:13" ht="15.75">
      <c r="A113" s="7"/>
      <c r="B113" s="19"/>
      <c r="C113" s="19"/>
      <c r="D113" s="19"/>
      <c r="E113" s="19"/>
      <c r="F113" s="19"/>
      <c r="G113" s="7"/>
      <c r="H113" s="7"/>
      <c r="I113" s="7"/>
      <c r="J113" s="7"/>
      <c r="K113" s="7"/>
      <c r="L113" s="7"/>
      <c r="M113" s="4"/>
    </row>
    <row r="114" spans="1:13" ht="15.75">
      <c r="A114" s="7" t="s">
        <v>38</v>
      </c>
      <c r="B114" s="19"/>
      <c r="C114" s="19"/>
      <c r="D114" s="19"/>
      <c r="E114" s="19"/>
      <c r="F114" s="19"/>
      <c r="G114" s="7"/>
      <c r="H114" s="7"/>
      <c r="I114" s="7"/>
      <c r="J114" s="7"/>
      <c r="K114" s="7"/>
      <c r="L114" s="7"/>
      <c r="M114" s="4"/>
    </row>
    <row r="115" spans="1:13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"/>
    </row>
    <row r="116" spans="1:13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"/>
    </row>
    <row r="117" spans="1:13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"/>
    </row>
    <row r="118" spans="1:13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"/>
    </row>
    <row r="119" spans="1:13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"/>
    </row>
    <row r="120" spans="1:13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/>
    </row>
    <row r="121" spans="1:13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"/>
    </row>
    <row r="122" spans="1:13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"/>
    </row>
    <row r="123" spans="1:13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"/>
    </row>
    <row r="124" spans="1:13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"/>
    </row>
    <row r="125" spans="1:13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"/>
    </row>
    <row r="126" spans="1:13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"/>
    </row>
    <row r="127" spans="1:13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"/>
    </row>
    <row r="128" spans="1:13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"/>
    </row>
    <row r="129" spans="1:13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"/>
    </row>
    <row r="130" spans="1:12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</sheetData>
  <sheetProtection/>
  <printOptions/>
  <pageMargins left="0.25" right="0.25" top="0.5" bottom="0.5" header="0.25" footer="0.25"/>
  <pageSetup fitToHeight="3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2019-11-19T19:34:06Z</cp:lastPrinted>
  <dcterms:created xsi:type="dcterms:W3CDTF">1998-12-23T14:53:36Z</dcterms:created>
  <dcterms:modified xsi:type="dcterms:W3CDTF">2019-11-19T19:35:33Z</dcterms:modified>
  <cp:category/>
  <cp:version/>
  <cp:contentType/>
  <cp:contentStatus/>
</cp:coreProperties>
</file>