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18" sheetId="1" r:id="rId1"/>
    <sheet name="2014" sheetId="2" r:id="rId2"/>
    <sheet name="2010" sheetId="3" r:id="rId3"/>
    <sheet name="2006" sheetId="4" r:id="rId4"/>
    <sheet name="2002" sheetId="5" r:id="rId5"/>
    <sheet name="1998" sheetId="6" r:id="rId6"/>
    <sheet name="1994" sheetId="7" r:id="rId7"/>
  </sheets>
  <definedNames>
    <definedName name="_xlnm.Print_Area" localSheetId="6">'1994'!$A$1:$R$76</definedName>
    <definedName name="_xlnm.Print_Area" localSheetId="5">'1998'!$A$1:$T$77</definedName>
    <definedName name="_xlnm.Print_Area" localSheetId="4">'2002'!$A$1:$T$76</definedName>
    <definedName name="_xlnm.Print_Area" localSheetId="3">'2006'!$A$1:$R$76</definedName>
    <definedName name="_xlnm.Print_Area" localSheetId="2">'2010'!$A$1:$P$75</definedName>
    <definedName name="_xlnm.Print_Area" localSheetId="1">'2014'!$A$1:$P$76</definedName>
    <definedName name="_xlnm.Print_Area" localSheetId="0">'2018'!$A$1:$T$75</definedName>
  </definedNames>
  <calcPr fullCalcOnLoad="1"/>
</workbook>
</file>

<file path=xl/sharedStrings.xml><?xml version="1.0" encoding="utf-8"?>
<sst xmlns="http://schemas.openxmlformats.org/spreadsheetml/2006/main" count="618" uniqueCount="134">
  <si>
    <t>County</t>
  </si>
  <si>
    <t>Republican</t>
  </si>
  <si>
    <t>Libertarian</t>
  </si>
  <si>
    <t>New York State</t>
  </si>
  <si>
    <t xml:space="preserve">  New York City</t>
  </si>
  <si>
    <t xml:space="preserve">    Bronx</t>
  </si>
  <si>
    <t xml:space="preserve">    Kings</t>
  </si>
  <si>
    <t xml:space="preserve">    New York</t>
  </si>
  <si>
    <t xml:space="preserve">    Queens</t>
  </si>
  <si>
    <t xml:space="preserve">    Richmond</t>
  </si>
  <si>
    <t xml:space="preserve"> </t>
  </si>
  <si>
    <t xml:space="preserve">  Rest of State</t>
  </si>
  <si>
    <t xml:space="preserve">    Albany</t>
  </si>
  <si>
    <t xml:space="preserve">    Allegany</t>
  </si>
  <si>
    <t xml:space="preserve">    Broome</t>
  </si>
  <si>
    <t xml:space="preserve">    Cattaraugus</t>
  </si>
  <si>
    <t xml:space="preserve">    Cayuga</t>
  </si>
  <si>
    <t xml:space="preserve">    Chautauqua</t>
  </si>
  <si>
    <t xml:space="preserve">    Chemung</t>
  </si>
  <si>
    <t xml:space="preserve">    Chenango</t>
  </si>
  <si>
    <t xml:space="preserve">    Clinton</t>
  </si>
  <si>
    <t xml:space="preserve">    Columbia</t>
  </si>
  <si>
    <t xml:space="preserve">    Cortland</t>
  </si>
  <si>
    <t xml:space="preserve">    Delaware</t>
  </si>
  <si>
    <t xml:space="preserve">    Dutchess</t>
  </si>
  <si>
    <t xml:space="preserve">    Erie</t>
  </si>
  <si>
    <t xml:space="preserve">    Essex</t>
  </si>
  <si>
    <t xml:space="preserve">    Franklin</t>
  </si>
  <si>
    <t xml:space="preserve">    Fulton</t>
  </si>
  <si>
    <t xml:space="preserve">    Genesee</t>
  </si>
  <si>
    <t xml:space="preserve">    Greene</t>
  </si>
  <si>
    <t xml:space="preserve">    Hamilton</t>
  </si>
  <si>
    <t xml:space="preserve">    Herkimer</t>
  </si>
  <si>
    <t xml:space="preserve">    Jefferson</t>
  </si>
  <si>
    <t xml:space="preserve">    Lewis</t>
  </si>
  <si>
    <t xml:space="preserve">    Livingston</t>
  </si>
  <si>
    <t xml:space="preserve">    Madison</t>
  </si>
  <si>
    <t xml:space="preserve">    Monroe</t>
  </si>
  <si>
    <t xml:space="preserve">    Montgomery</t>
  </si>
  <si>
    <t xml:space="preserve">    Nassau</t>
  </si>
  <si>
    <t xml:space="preserve">    Niagara</t>
  </si>
  <si>
    <t xml:space="preserve">    Oneida</t>
  </si>
  <si>
    <t xml:space="preserve">    Onondaga</t>
  </si>
  <si>
    <t xml:space="preserve">    Ontario</t>
  </si>
  <si>
    <t xml:space="preserve">    Orange</t>
  </si>
  <si>
    <t xml:space="preserve">    Orleans</t>
  </si>
  <si>
    <t xml:space="preserve">    Oswego</t>
  </si>
  <si>
    <t xml:space="preserve">    Otsego</t>
  </si>
  <si>
    <t xml:space="preserve">    Putnam</t>
  </si>
  <si>
    <t xml:space="preserve">    Rensselaer</t>
  </si>
  <si>
    <t xml:space="preserve">    Rockland</t>
  </si>
  <si>
    <t xml:space="preserve">    St. Lawrence</t>
  </si>
  <si>
    <t xml:space="preserve">    Saratoga</t>
  </si>
  <si>
    <t xml:space="preserve">    Schenectady</t>
  </si>
  <si>
    <t xml:space="preserve">    Schoharie</t>
  </si>
  <si>
    <t xml:space="preserve">    Schuyler</t>
  </si>
  <si>
    <t xml:space="preserve">    Seneca</t>
  </si>
  <si>
    <t xml:space="preserve">    Steuben</t>
  </si>
  <si>
    <t xml:space="preserve">    Suffolk</t>
  </si>
  <si>
    <t xml:space="preserve">    Sullivan</t>
  </si>
  <si>
    <t xml:space="preserve">    Tioga</t>
  </si>
  <si>
    <t xml:space="preserve">    Tompkins</t>
  </si>
  <si>
    <t xml:space="preserve">    Ulster</t>
  </si>
  <si>
    <t xml:space="preserve">    Warren</t>
  </si>
  <si>
    <t xml:space="preserve">    Washington</t>
  </si>
  <si>
    <t xml:space="preserve">    Wayne</t>
  </si>
  <si>
    <t xml:space="preserve">    Westchester</t>
  </si>
  <si>
    <t xml:space="preserve">    Wyoming</t>
  </si>
  <si>
    <t xml:space="preserve">    Yates</t>
  </si>
  <si>
    <t>Green</t>
  </si>
  <si>
    <t>Democratic</t>
  </si>
  <si>
    <t>New York State by County — November 4, 2014</t>
  </si>
  <si>
    <t>SOURCE:  New York State Board of Elections, www.elections.ny.gov (last viewed June 4, 2015).</t>
  </si>
  <si>
    <t>Vote Cast for State Comptroller by Party Candidate</t>
  </si>
  <si>
    <t>Thomas P.
DiNapoli</t>
  </si>
  <si>
    <t>All Votes Cast</t>
  </si>
  <si>
    <t>Jonathan
Trichter</t>
  </si>
  <si>
    <t>Conservative</t>
  </si>
  <si>
    <t>Mark
Dunlea</t>
  </si>
  <si>
    <t>Working
Families</t>
  </si>
  <si>
    <t>Women's
Equality</t>
  </si>
  <si>
    <t>Reform</t>
  </si>
  <si>
    <t>Cruger E.
Gallaudet</t>
  </si>
  <si>
    <t>Blank, 
Void, and
 Scattering</t>
  </si>
  <si>
    <t>Independence</t>
  </si>
  <si>
    <t>SOURCE:  New York State Board of Elections, www.elections.ny.gov (last viewed April 29, 2019).</t>
  </si>
  <si>
    <t>Vote Cast for State Comptroller by Party of Candidate</t>
  </si>
  <si>
    <t>Robert
Antonacci</t>
  </si>
  <si>
    <t>Independence &amp; 
Women's Equality</t>
  </si>
  <si>
    <t>Conservative 
&amp; Stop 
Common Core</t>
  </si>
  <si>
    <t>Theresa M.
Portelli</t>
  </si>
  <si>
    <t>John
Clifton</t>
  </si>
  <si>
    <t>Blank,
Void, and
 Scattering</t>
  </si>
  <si>
    <t>SOURCE:  New York State Board of Elections, www.elections.ny.gov.</t>
  </si>
  <si>
    <t>Harry
Wilson</t>
  </si>
  <si>
    <t>Julie A. 
Willebrand</t>
  </si>
  <si>
    <t>John
Gaetani</t>
  </si>
  <si>
    <t>Blank, Void,
and Scattering</t>
  </si>
  <si>
    <t>New York State by County — November 7, 2006</t>
  </si>
  <si>
    <t>SOURCE:  New York State Board of Elections, www.elections.state.ny.us.</t>
  </si>
  <si>
    <t>Alan G.
Hevesi</t>
  </si>
  <si>
    <t>Socialist
Workers</t>
  </si>
  <si>
    <t>J. Christopher
Callaghan</t>
  </si>
  <si>
    <t>Julia
Willebrand</t>
  </si>
  <si>
    <t>John J.
Cain</t>
  </si>
  <si>
    <t>Willie
Cotton</t>
  </si>
  <si>
    <t>New York State by County — November 5, 2002</t>
  </si>
  <si>
    <t>Liberal</t>
  </si>
  <si>
    <t>SOURCE:  New York State Board of Elections.</t>
  </si>
  <si>
    <t>Right
to Life</t>
  </si>
  <si>
    <t>Blank, Void,
and Missing</t>
  </si>
  <si>
    <t>Alan G. 
Hevesi</t>
  </si>
  <si>
    <t>John
Faso</t>
  </si>
  <si>
    <t>Garifalia
Christea</t>
  </si>
  <si>
    <t>Howie
Hawkins</t>
  </si>
  <si>
    <t>James
Eisert</t>
  </si>
  <si>
    <t>New York State by County — November 3, 1998</t>
  </si>
  <si>
    <t>Working Families
Independence</t>
  </si>
  <si>
    <t>Marijuana
Reform</t>
  </si>
  <si>
    <t>H. Carl
McCall</t>
  </si>
  <si>
    <t>Bruce A.
Blakeman</t>
  </si>
  <si>
    <t>Douglas H.
Harknett</t>
  </si>
  <si>
    <t>Dean
Venezia</t>
  </si>
  <si>
    <t>Robert M.
Goodman</t>
  </si>
  <si>
    <t>New York State by County — November 8, 1994</t>
  </si>
  <si>
    <t>Democrat</t>
  </si>
  <si>
    <t>Conservative/
Tax Cut Now</t>
  </si>
  <si>
    <t>Independence
Fusion</t>
  </si>
  <si>
    <t>Herbert I. 
London</t>
  </si>
  <si>
    <t>Brock
Satter</t>
  </si>
  <si>
    <t>Laureen A.
Oliver</t>
  </si>
  <si>
    <t>Richard L.
Geyer</t>
  </si>
  <si>
    <t>New York State by County—November 6, 2018</t>
  </si>
  <si>
    <t>New York State by County — November 2,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</si>
</sst>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Rockwell"/>
      <family val="0"/>
    </font>
    <font>
      <sz val="10"/>
      <name val="Arial"/>
      <family val="0"/>
    </font>
    <font>
      <sz val="12"/>
      <name val="Clearface Regular"/>
      <family val="1"/>
    </font>
    <font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u val="single"/>
      <sz val="12"/>
      <color indexed="12"/>
      <name val="Rockwel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Rockwell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2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0" fillId="33" borderId="7" applyNumberFormat="0" applyFont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2" borderId="0" xfId="0" applyNumberFormat="1" applyAlignment="1">
      <alignment/>
    </xf>
    <xf numFmtId="0" fontId="2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5" fontId="3" fillId="2" borderId="0" xfId="0" applyNumberFormat="1" applyFont="1" applyAlignment="1" applyProtection="1">
      <alignment/>
      <protection locked="0"/>
    </xf>
    <xf numFmtId="0" fontId="3" fillId="2" borderId="0" xfId="0" applyNumberFormat="1" applyFont="1" applyAlignment="1">
      <alignment horizontal="fill"/>
    </xf>
    <xf numFmtId="0" fontId="3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 horizontal="right"/>
    </xf>
    <xf numFmtId="0" fontId="3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NumberFormat="1" applyFont="1" applyAlignment="1">
      <alignment horizontal="right"/>
    </xf>
    <xf numFmtId="0" fontId="3" fillId="2" borderId="11" xfId="0" applyNumberFormat="1" applyFont="1" applyBorder="1" applyAlignment="1" applyProtection="1">
      <alignment/>
      <protection locked="0"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11" xfId="0" applyNumberFormat="1" applyFont="1" applyBorder="1" applyAlignment="1">
      <alignment horizontal="right"/>
    </xf>
    <xf numFmtId="0" fontId="3" fillId="2" borderId="0" xfId="0" applyNumberFormat="1" applyFont="1" applyAlignment="1" applyProtection="1">
      <alignment/>
      <protection locked="0"/>
    </xf>
    <xf numFmtId="3" fontId="3" fillId="2" borderId="0" xfId="0" applyNumberFormat="1" applyFont="1" applyAlignment="1" applyProtection="1">
      <alignment/>
      <protection locked="0"/>
    </xf>
    <xf numFmtId="3" fontId="3" fillId="2" borderId="0" xfId="0" applyNumberFormat="1" applyFont="1" applyAlignment="1">
      <alignment/>
    </xf>
    <xf numFmtId="3" fontId="3" fillId="2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2" borderId="10" xfId="0" applyNumberFormat="1" applyFont="1" applyBorder="1" applyAlignment="1">
      <alignment horizontal="fill"/>
    </xf>
    <xf numFmtId="3" fontId="3" fillId="2" borderId="10" xfId="0" applyNumberFormat="1" applyFont="1" applyBorder="1" applyAlignment="1">
      <alignment horizontal="fill"/>
    </xf>
    <xf numFmtId="5" fontId="4" fillId="2" borderId="0" xfId="0" applyNumberFormat="1" applyFont="1" applyAlignment="1" applyProtection="1">
      <alignment/>
      <protection locked="0"/>
    </xf>
    <xf numFmtId="5" fontId="4" fillId="2" borderId="0" xfId="0" applyNumberFormat="1" applyFont="1" applyAlignment="1" applyProtection="1" quotePrefix="1">
      <alignment/>
      <protection locked="0"/>
    </xf>
    <xf numFmtId="0" fontId="3" fillId="2" borderId="11" xfId="0" applyNumberFormat="1" applyFont="1" applyBorder="1" applyAlignment="1" applyProtection="1">
      <alignment horizontal="right" wrapText="1"/>
      <protection locked="0"/>
    </xf>
    <xf numFmtId="0" fontId="3" fillId="2" borderId="11" xfId="0" applyNumberFormat="1" applyFont="1" applyBorder="1" applyAlignment="1">
      <alignment horizontal="right" wrapText="1"/>
    </xf>
    <xf numFmtId="0" fontId="3" fillId="2" borderId="10" xfId="0" applyNumberFormat="1" applyFont="1" applyBorder="1" applyAlignment="1" applyProtection="1">
      <alignment horizontal="right" wrapText="1"/>
      <protection locked="0"/>
    </xf>
    <xf numFmtId="0" fontId="3" fillId="2" borderId="12" xfId="0" applyNumberFormat="1" applyFont="1" applyBorder="1" applyAlignment="1" applyProtection="1">
      <alignment horizontal="right" wrapText="1"/>
      <protection locked="0"/>
    </xf>
    <xf numFmtId="0" fontId="3" fillId="2" borderId="0" xfId="0" applyNumberFormat="1" applyFont="1" applyBorder="1" applyAlignment="1" applyProtection="1">
      <alignment/>
      <protection locked="0"/>
    </xf>
    <xf numFmtId="3" fontId="3" fillId="2" borderId="0" xfId="0" applyNumberFormat="1" applyFont="1" applyBorder="1" applyAlignment="1" applyProtection="1">
      <alignment/>
      <protection locked="0"/>
    </xf>
    <xf numFmtId="3" fontId="42" fillId="2" borderId="0" xfId="0" applyNumberFormat="1" applyFont="1" applyBorder="1" applyAlignment="1">
      <alignment vertical="top"/>
    </xf>
    <xf numFmtId="0" fontId="3" fillId="2" borderId="0" xfId="0" applyNumberFormat="1" applyFont="1" applyBorder="1" applyAlignment="1">
      <alignment/>
    </xf>
    <xf numFmtId="0" fontId="3" fillId="2" borderId="12" xfId="0" applyNumberFormat="1" applyFont="1" applyBorder="1" applyAlignment="1">
      <alignment horizontal="right" wrapText="1"/>
    </xf>
    <xf numFmtId="3" fontId="3" fillId="2" borderId="0" xfId="0" applyNumberFormat="1" applyFont="1" applyAlignment="1">
      <alignment horizontal="right"/>
    </xf>
    <xf numFmtId="5" fontId="34" fillId="2" borderId="0" xfId="48" applyNumberFormat="1" applyAlignment="1" applyProtection="1">
      <alignment/>
      <protection locked="0"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lections.ny.gov/2021ElectionResults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elections.ny.gov/2021ElectionResults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elections.ny.gov/2021ElectionResults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elections.ny.gov/2021ElectionResults.html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elections.ny.gov/2021ElectionResults.html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elections.ny.gov/2021ElectionResults.html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elections.ny.gov/2021ElectionResults.html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6"/>
  <sheetViews>
    <sheetView tabSelected="1" showOutlineSymbols="0" zoomScale="87" zoomScaleNormal="87" zoomScalePageLayoutView="0" workbookViewId="0" topLeftCell="A1">
      <selection activeCell="A1" sqref="A1"/>
    </sheetView>
  </sheetViews>
  <sheetFormatPr defaultColWidth="11.4453125" defaultRowHeight="15.75"/>
  <cols>
    <col min="1" max="1" width="20.6640625" style="1" customWidth="1"/>
    <col min="2" max="3" width="13.6640625" style="1" customWidth="1"/>
    <col min="4" max="4" width="2.21484375" style="1" customWidth="1"/>
    <col min="5" max="5" width="13.6640625" style="1" customWidth="1"/>
    <col min="6" max="6" width="2.4453125" style="1" customWidth="1"/>
    <col min="7" max="7" width="15.6640625" style="1" customWidth="1"/>
    <col min="8" max="8" width="1.88671875" style="1" customWidth="1"/>
    <col min="9" max="9" width="15.6640625" style="1" customWidth="1"/>
    <col min="10" max="10" width="1.88671875" style="1" customWidth="1"/>
    <col min="11" max="11" width="13.6640625" style="1" customWidth="1"/>
    <col min="12" max="12" width="1.77734375" style="1" customWidth="1"/>
    <col min="13" max="13" width="13.6640625" style="1" customWidth="1"/>
    <col min="14" max="14" width="2.5546875" style="1" customWidth="1"/>
    <col min="15" max="15" width="13.6640625" style="1" customWidth="1"/>
    <col min="16" max="16" width="1.77734375" style="1" customWidth="1"/>
    <col min="17" max="17" width="13.6640625" style="1" customWidth="1"/>
    <col min="18" max="18" width="1.88671875" style="1" customWidth="1"/>
    <col min="19" max="19" width="13.6640625" style="1" customWidth="1"/>
    <col min="20" max="20" width="15.6640625" style="1" customWidth="1"/>
    <col min="21" max="253" width="11.6640625" style="1" customWidth="1"/>
    <col min="254" max="16384" width="11.4453125" style="1" customWidth="1"/>
  </cols>
  <sheetData>
    <row r="1" spans="1:25" ht="20.25">
      <c r="A1" s="22" t="s">
        <v>73</v>
      </c>
      <c r="B1" s="3"/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0.25">
      <c r="A2" s="23" t="s">
        <v>132</v>
      </c>
      <c r="B2" s="3"/>
      <c r="C2" s="3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2"/>
      <c r="V3" s="2"/>
      <c r="W3" s="2"/>
      <c r="X3" s="2"/>
      <c r="Y3" s="2"/>
    </row>
    <row r="4" spans="1:25" ht="29.25">
      <c r="A4" s="5"/>
      <c r="B4" s="7"/>
      <c r="C4" s="27" t="s">
        <v>74</v>
      </c>
      <c r="D4" s="7"/>
      <c r="E4" s="27" t="s">
        <v>76</v>
      </c>
      <c r="F4" s="7"/>
      <c r="G4" s="27" t="s">
        <v>76</v>
      </c>
      <c r="H4" s="6"/>
      <c r="I4" s="27" t="s">
        <v>78</v>
      </c>
      <c r="J4" s="6"/>
      <c r="K4" s="27" t="s">
        <v>74</v>
      </c>
      <c r="L4" s="26"/>
      <c r="M4" s="27" t="s">
        <v>74</v>
      </c>
      <c r="N4" s="7"/>
      <c r="O4" s="27" t="s">
        <v>74</v>
      </c>
      <c r="P4" s="26"/>
      <c r="Q4" s="27" t="s">
        <v>74</v>
      </c>
      <c r="R4" s="6"/>
      <c r="S4" s="27" t="s">
        <v>82</v>
      </c>
      <c r="T4" s="6"/>
      <c r="U4" s="2"/>
      <c r="V4" s="2"/>
      <c r="W4" s="2"/>
      <c r="X4" s="2"/>
      <c r="Y4" s="2"/>
    </row>
    <row r="5" spans="1:25" ht="43.5">
      <c r="A5" s="10" t="s">
        <v>0</v>
      </c>
      <c r="B5" s="11" t="s">
        <v>75</v>
      </c>
      <c r="C5" s="11" t="s">
        <v>70</v>
      </c>
      <c r="D5" s="11"/>
      <c r="E5" s="11" t="s">
        <v>1</v>
      </c>
      <c r="F5" s="11"/>
      <c r="G5" s="12" t="s">
        <v>77</v>
      </c>
      <c r="H5" s="12"/>
      <c r="I5" s="12" t="s">
        <v>69</v>
      </c>
      <c r="J5" s="12"/>
      <c r="K5" s="24" t="s">
        <v>79</v>
      </c>
      <c r="L5" s="24"/>
      <c r="M5" s="25" t="s">
        <v>84</v>
      </c>
      <c r="N5" s="11"/>
      <c r="O5" s="25" t="s">
        <v>80</v>
      </c>
      <c r="P5" s="25"/>
      <c r="Q5" s="25" t="s">
        <v>81</v>
      </c>
      <c r="R5" s="12"/>
      <c r="S5" s="11" t="s">
        <v>2</v>
      </c>
      <c r="T5" s="24" t="s">
        <v>83</v>
      </c>
      <c r="U5" s="2"/>
      <c r="V5" s="2"/>
      <c r="W5" s="2"/>
      <c r="X5" s="2"/>
      <c r="Y5" s="2"/>
    </row>
    <row r="6" spans="1:25" ht="15.75">
      <c r="A6" s="13"/>
      <c r="B6" s="8"/>
      <c r="C6" s="8"/>
      <c r="D6" s="8"/>
      <c r="E6" s="8"/>
      <c r="F6" s="8"/>
      <c r="G6" s="9"/>
      <c r="H6" s="9"/>
      <c r="I6" s="9"/>
      <c r="J6" s="9"/>
      <c r="K6" s="8"/>
      <c r="L6" s="8"/>
      <c r="M6" s="8"/>
      <c r="N6" s="8"/>
      <c r="O6" s="9"/>
      <c r="P6" s="9"/>
      <c r="Q6" s="9"/>
      <c r="R6" s="9"/>
      <c r="S6" s="8"/>
      <c r="T6" s="8"/>
      <c r="U6" s="2"/>
      <c r="V6" s="2"/>
      <c r="W6" s="2"/>
      <c r="X6" s="2"/>
      <c r="Y6" s="2"/>
    </row>
    <row r="7" spans="1:25" ht="15.75">
      <c r="A7" s="13" t="s">
        <v>3</v>
      </c>
      <c r="B7" s="14">
        <f>+B9+B16</f>
        <v>6151362</v>
      </c>
      <c r="C7" s="14">
        <f>+C9+C16</f>
        <v>3714787</v>
      </c>
      <c r="D7" s="14"/>
      <c r="E7" s="14">
        <f>+E9+E16</f>
        <v>1651578</v>
      </c>
      <c r="F7" s="14"/>
      <c r="G7" s="14">
        <f>+G9+G16</f>
        <v>231380</v>
      </c>
      <c r="H7" s="14"/>
      <c r="I7" s="14">
        <f>+I9+I16</f>
        <v>70041</v>
      </c>
      <c r="J7" s="14"/>
      <c r="K7" s="14">
        <f>+K9+K16</f>
        <v>155873</v>
      </c>
      <c r="L7" s="14"/>
      <c r="M7" s="14">
        <f>+M9+M16</f>
        <v>106971</v>
      </c>
      <c r="N7" s="14"/>
      <c r="O7" s="14">
        <f>+O9+O16</f>
        <v>35613</v>
      </c>
      <c r="P7" s="14"/>
      <c r="Q7" s="14">
        <f>+Q9+Q16</f>
        <v>14642</v>
      </c>
      <c r="R7" s="15"/>
      <c r="S7" s="14">
        <f>+S9+S16</f>
        <v>34430</v>
      </c>
      <c r="T7" s="14">
        <f>+T9+T16</f>
        <v>215643</v>
      </c>
      <c r="U7" s="2"/>
      <c r="V7" s="2"/>
      <c r="W7" s="2"/>
      <c r="X7" s="2"/>
      <c r="Y7" s="2"/>
    </row>
    <row r="8" spans="1:25" ht="15.75">
      <c r="A8" s="2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5"/>
      <c r="P8" s="15"/>
      <c r="Q8" s="15"/>
      <c r="R8" s="15"/>
      <c r="S8" s="14"/>
      <c r="T8" s="14"/>
      <c r="U8" s="2"/>
      <c r="V8" s="2"/>
      <c r="W8" s="2"/>
      <c r="X8" s="2"/>
      <c r="Y8" s="2"/>
    </row>
    <row r="9" spans="1:25" ht="15.75">
      <c r="A9" s="13" t="s">
        <v>4</v>
      </c>
      <c r="B9" s="14">
        <f>SUM(B10:B14)</f>
        <v>2043337</v>
      </c>
      <c r="C9" s="14">
        <f>SUM(C10:C14)</f>
        <v>1594798</v>
      </c>
      <c r="D9" s="14"/>
      <c r="E9" s="14">
        <f>SUM(E10:E14)</f>
        <v>285045</v>
      </c>
      <c r="F9" s="14"/>
      <c r="G9" s="14">
        <f>SUM(G10:G14)</f>
        <v>27514</v>
      </c>
      <c r="H9" s="14"/>
      <c r="I9" s="14">
        <f>SUM(I10:I14)</f>
        <v>31308</v>
      </c>
      <c r="J9" s="14"/>
      <c r="K9" s="14">
        <f>SUM(K10:K14)</f>
        <v>73662</v>
      </c>
      <c r="L9" s="14"/>
      <c r="M9" s="14">
        <f>SUM(M10:M14)</f>
        <v>21315</v>
      </c>
      <c r="N9" s="14"/>
      <c r="O9" s="14">
        <f>SUM(O10:O14)</f>
        <v>7772</v>
      </c>
      <c r="P9" s="14"/>
      <c r="Q9" s="14">
        <f>SUM(Q10:Q14)</f>
        <v>1923</v>
      </c>
      <c r="R9" s="14"/>
      <c r="S9" s="14">
        <f>SUM(S10:S14)</f>
        <v>6946</v>
      </c>
      <c r="T9" s="14">
        <f>SUM(T10:T14)</f>
        <v>72650</v>
      </c>
      <c r="U9" s="2"/>
      <c r="V9" s="2"/>
      <c r="W9" s="2"/>
      <c r="X9" s="2"/>
      <c r="Y9" s="2"/>
    </row>
    <row r="10" spans="1:23" ht="15.75">
      <c r="A10" s="28" t="s">
        <v>5</v>
      </c>
      <c r="B10" s="29">
        <f>SUM(C10:R10)</f>
        <v>278124</v>
      </c>
      <c r="C10" s="30">
        <v>245627</v>
      </c>
      <c r="D10" s="30"/>
      <c r="E10" s="30">
        <v>19490</v>
      </c>
      <c r="F10" s="30"/>
      <c r="G10" s="30">
        <v>2383</v>
      </c>
      <c r="H10" s="30"/>
      <c r="I10" s="30">
        <v>2352</v>
      </c>
      <c r="J10" s="30"/>
      <c r="K10" s="30">
        <v>5150</v>
      </c>
      <c r="L10" s="30"/>
      <c r="M10" s="30">
        <v>2289</v>
      </c>
      <c r="N10" s="30"/>
      <c r="O10" s="30">
        <v>638</v>
      </c>
      <c r="P10" s="30"/>
      <c r="Q10" s="30">
        <v>195</v>
      </c>
      <c r="R10" s="30"/>
      <c r="S10" s="30">
        <v>547</v>
      </c>
      <c r="T10" s="30">
        <f>13826+68</f>
        <v>13894</v>
      </c>
      <c r="U10" s="30"/>
      <c r="V10" s="30"/>
      <c r="W10" s="30"/>
    </row>
    <row r="11" spans="1:23" ht="15.75">
      <c r="A11" s="28" t="s">
        <v>6</v>
      </c>
      <c r="B11" s="29">
        <f>SUM(C11:R11)</f>
        <v>621914</v>
      </c>
      <c r="C11" s="30">
        <v>483687</v>
      </c>
      <c r="D11" s="30"/>
      <c r="E11" s="30">
        <v>75849</v>
      </c>
      <c r="F11" s="30"/>
      <c r="G11" s="30">
        <v>7617</v>
      </c>
      <c r="H11" s="30"/>
      <c r="I11" s="30">
        <v>12457</v>
      </c>
      <c r="J11" s="30"/>
      <c r="K11" s="30">
        <v>33441</v>
      </c>
      <c r="L11" s="30"/>
      <c r="M11" s="30">
        <v>5584</v>
      </c>
      <c r="N11" s="30"/>
      <c r="O11" s="30">
        <v>2683</v>
      </c>
      <c r="P11" s="30"/>
      <c r="Q11" s="30">
        <v>596</v>
      </c>
      <c r="R11" s="30"/>
      <c r="S11" s="30">
        <v>1922</v>
      </c>
      <c r="T11" s="30">
        <f>20896+364</f>
        <v>21260</v>
      </c>
      <c r="U11" s="30"/>
      <c r="V11" s="30"/>
      <c r="W11" s="30"/>
    </row>
    <row r="12" spans="1:23" ht="15.75">
      <c r="A12" s="28" t="s">
        <v>7</v>
      </c>
      <c r="B12" s="29">
        <f>SUM(C12:R12)</f>
        <v>521639</v>
      </c>
      <c r="C12" s="30">
        <v>427123</v>
      </c>
      <c r="D12" s="30"/>
      <c r="E12" s="30">
        <v>52146</v>
      </c>
      <c r="F12" s="30"/>
      <c r="G12" s="30">
        <v>4064</v>
      </c>
      <c r="H12" s="30"/>
      <c r="I12" s="30">
        <v>8950</v>
      </c>
      <c r="J12" s="30"/>
      <c r="K12" s="30">
        <v>20687</v>
      </c>
      <c r="L12" s="30"/>
      <c r="M12" s="30">
        <v>5768</v>
      </c>
      <c r="N12" s="30"/>
      <c r="O12" s="30">
        <v>2420</v>
      </c>
      <c r="P12" s="30"/>
      <c r="Q12" s="30">
        <v>481</v>
      </c>
      <c r="R12" s="30"/>
      <c r="S12" s="30">
        <v>2345</v>
      </c>
      <c r="T12" s="30">
        <f>16175+286</f>
        <v>16461</v>
      </c>
      <c r="U12" s="30"/>
      <c r="V12" s="30"/>
      <c r="W12" s="30"/>
    </row>
    <row r="13" spans="1:23" ht="15.75">
      <c r="A13" s="28" t="s">
        <v>8</v>
      </c>
      <c r="B13" s="29">
        <f>SUM(C13:R13)</f>
        <v>486048</v>
      </c>
      <c r="C13" s="30">
        <v>372708</v>
      </c>
      <c r="D13" s="30"/>
      <c r="E13" s="30">
        <v>79023</v>
      </c>
      <c r="F13" s="30"/>
      <c r="G13" s="30">
        <v>8171</v>
      </c>
      <c r="H13" s="30"/>
      <c r="I13" s="30">
        <v>6584</v>
      </c>
      <c r="J13" s="30"/>
      <c r="K13" s="30">
        <v>11945</v>
      </c>
      <c r="L13" s="30"/>
      <c r="M13" s="30">
        <v>5478</v>
      </c>
      <c r="N13" s="30"/>
      <c r="O13" s="30">
        <v>1667</v>
      </c>
      <c r="P13" s="30"/>
      <c r="Q13" s="30">
        <v>472</v>
      </c>
      <c r="R13" s="30"/>
      <c r="S13" s="30">
        <v>1593</v>
      </c>
      <c r="T13" s="30">
        <f>16462+206</f>
        <v>16668</v>
      </c>
      <c r="U13" s="30"/>
      <c r="V13" s="30"/>
      <c r="W13" s="30"/>
    </row>
    <row r="14" spans="1:23" ht="15.75">
      <c r="A14" s="28" t="s">
        <v>9</v>
      </c>
      <c r="B14" s="29">
        <f>SUM(C14:R14)</f>
        <v>135612</v>
      </c>
      <c r="C14" s="30">
        <v>65653</v>
      </c>
      <c r="D14" s="30"/>
      <c r="E14" s="30">
        <v>58537</v>
      </c>
      <c r="F14" s="30"/>
      <c r="G14" s="30">
        <v>5279</v>
      </c>
      <c r="H14" s="30"/>
      <c r="I14" s="30">
        <v>965</v>
      </c>
      <c r="J14" s="30"/>
      <c r="K14" s="30">
        <v>2439</v>
      </c>
      <c r="L14" s="30"/>
      <c r="M14" s="30">
        <v>2196</v>
      </c>
      <c r="N14" s="30"/>
      <c r="O14" s="30">
        <v>364</v>
      </c>
      <c r="P14" s="30"/>
      <c r="Q14" s="30">
        <v>179</v>
      </c>
      <c r="R14" s="30"/>
      <c r="S14" s="30">
        <v>539</v>
      </c>
      <c r="T14" s="30">
        <f>4293+74</f>
        <v>4367</v>
      </c>
      <c r="U14" s="30"/>
      <c r="V14" s="30"/>
      <c r="W14" s="30"/>
    </row>
    <row r="15" spans="1:25" ht="15.75">
      <c r="A15" s="31"/>
      <c r="B15" s="29" t="s">
        <v>10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16"/>
      <c r="P15" s="16"/>
      <c r="Q15" s="16"/>
      <c r="R15" s="16"/>
      <c r="S15" s="29"/>
      <c r="T15" s="29"/>
      <c r="U15" s="31"/>
      <c r="V15" s="31"/>
      <c r="W15" s="31"/>
      <c r="X15" s="2"/>
      <c r="Y15" s="2"/>
    </row>
    <row r="16" spans="1:25" ht="15.75">
      <c r="A16" s="13" t="s">
        <v>11</v>
      </c>
      <c r="B16" s="14">
        <f>SUM(B17:B73)</f>
        <v>4108025</v>
      </c>
      <c r="C16" s="14">
        <f>SUM(C17:C73)</f>
        <v>2119989</v>
      </c>
      <c r="D16" s="14"/>
      <c r="E16" s="14">
        <f>SUM(E17:E73)</f>
        <v>1366533</v>
      </c>
      <c r="F16" s="14"/>
      <c r="G16" s="14">
        <f>SUM(G17:G73)</f>
        <v>203866</v>
      </c>
      <c r="H16" s="14"/>
      <c r="I16" s="14">
        <f>SUM(I17:I73)</f>
        <v>38733</v>
      </c>
      <c r="J16" s="14"/>
      <c r="K16" s="14">
        <f>SUM(K17:K73)</f>
        <v>82211</v>
      </c>
      <c r="L16" s="14"/>
      <c r="M16" s="14">
        <f>SUM(M17:M73)</f>
        <v>85656</v>
      </c>
      <c r="N16" s="14"/>
      <c r="O16" s="14">
        <f>SUM(O17:O73)</f>
        <v>27841</v>
      </c>
      <c r="P16" s="14"/>
      <c r="Q16" s="14">
        <f>SUM(Q17:Q73)</f>
        <v>12719</v>
      </c>
      <c r="R16" s="15"/>
      <c r="S16" s="14">
        <f>SUM(S17:S73)</f>
        <v>27484</v>
      </c>
      <c r="T16" s="14">
        <f>SUM(T17:T73)</f>
        <v>142993</v>
      </c>
      <c r="U16" s="2"/>
      <c r="V16" s="2"/>
      <c r="W16" s="2"/>
      <c r="X16" s="2"/>
      <c r="Y16" s="2"/>
    </row>
    <row r="17" spans="1:25" ht="15.75">
      <c r="A17" s="13" t="s">
        <v>12</v>
      </c>
      <c r="B17" s="14">
        <f aca="true" t="shared" si="0" ref="B17:B22">SUM(C17:T17)</f>
        <v>117296</v>
      </c>
      <c r="C17" s="30">
        <v>73826</v>
      </c>
      <c r="D17" s="30"/>
      <c r="E17" s="30">
        <v>24428</v>
      </c>
      <c r="F17" s="30"/>
      <c r="G17" s="30">
        <v>5027</v>
      </c>
      <c r="H17" s="30"/>
      <c r="I17" s="30">
        <v>1849</v>
      </c>
      <c r="J17" s="30"/>
      <c r="K17" s="30">
        <v>3723</v>
      </c>
      <c r="L17" s="30"/>
      <c r="M17" s="30">
        <v>3212</v>
      </c>
      <c r="N17" s="30"/>
      <c r="O17" s="30">
        <v>1126</v>
      </c>
      <c r="P17" s="30"/>
      <c r="Q17" s="30">
        <v>479</v>
      </c>
      <c r="R17" s="30"/>
      <c r="S17" s="30">
        <v>766</v>
      </c>
      <c r="T17" s="30">
        <v>2860</v>
      </c>
      <c r="U17" s="30"/>
      <c r="V17" s="30"/>
      <c r="W17" s="30"/>
      <c r="X17" s="2"/>
      <c r="Y17" s="2"/>
    </row>
    <row r="18" spans="1:25" ht="15.75">
      <c r="A18" s="13" t="s">
        <v>13</v>
      </c>
      <c r="B18" s="14">
        <f t="shared" si="0"/>
        <v>15353</v>
      </c>
      <c r="C18" s="30">
        <v>4894</v>
      </c>
      <c r="D18" s="30"/>
      <c r="E18" s="30">
        <v>8018</v>
      </c>
      <c r="F18" s="30"/>
      <c r="G18" s="30">
        <v>813</v>
      </c>
      <c r="H18" s="30"/>
      <c r="I18" s="30">
        <v>128</v>
      </c>
      <c r="J18" s="30"/>
      <c r="K18" s="30">
        <v>256</v>
      </c>
      <c r="L18" s="30"/>
      <c r="M18" s="30">
        <v>245</v>
      </c>
      <c r="N18" s="30"/>
      <c r="O18" s="30">
        <v>78</v>
      </c>
      <c r="P18" s="30"/>
      <c r="Q18" s="30">
        <v>35</v>
      </c>
      <c r="R18" s="30"/>
      <c r="S18" s="30">
        <v>176</v>
      </c>
      <c r="T18" s="30">
        <v>710</v>
      </c>
      <c r="U18" s="30"/>
      <c r="V18" s="30"/>
      <c r="W18" s="30"/>
      <c r="X18" s="2"/>
      <c r="Y18" s="2"/>
    </row>
    <row r="19" spans="1:25" ht="15.75">
      <c r="A19" s="13" t="s">
        <v>14</v>
      </c>
      <c r="B19" s="14">
        <f t="shared" si="0"/>
        <v>74507</v>
      </c>
      <c r="C19" s="30">
        <v>36836</v>
      </c>
      <c r="D19" s="30"/>
      <c r="E19" s="30">
        <v>26654</v>
      </c>
      <c r="F19" s="30"/>
      <c r="G19" s="30">
        <v>2766</v>
      </c>
      <c r="H19" s="30"/>
      <c r="I19" s="30">
        <v>848</v>
      </c>
      <c r="J19" s="30"/>
      <c r="K19" s="30">
        <v>1755</v>
      </c>
      <c r="L19" s="30"/>
      <c r="M19" s="30">
        <v>1566</v>
      </c>
      <c r="N19" s="30"/>
      <c r="O19" s="30">
        <v>438</v>
      </c>
      <c r="P19" s="30"/>
      <c r="Q19" s="30">
        <v>195</v>
      </c>
      <c r="R19" s="30"/>
      <c r="S19" s="30">
        <v>577</v>
      </c>
      <c r="T19" s="30">
        <v>2872</v>
      </c>
      <c r="U19" s="30"/>
      <c r="V19" s="30"/>
      <c r="W19" s="30"/>
      <c r="X19" s="2"/>
      <c r="Y19" s="2"/>
    </row>
    <row r="20" spans="1:25" ht="15.75">
      <c r="A20" s="13" t="s">
        <v>15</v>
      </c>
      <c r="B20" s="14">
        <f t="shared" si="0"/>
        <v>24621</v>
      </c>
      <c r="C20" s="30">
        <v>9139</v>
      </c>
      <c r="D20" s="30"/>
      <c r="E20" s="30">
        <v>11252</v>
      </c>
      <c r="F20" s="30"/>
      <c r="G20" s="30">
        <v>1435</v>
      </c>
      <c r="H20" s="30"/>
      <c r="I20" s="30">
        <v>226</v>
      </c>
      <c r="J20" s="30"/>
      <c r="K20" s="30">
        <v>451</v>
      </c>
      <c r="L20" s="30"/>
      <c r="M20" s="30">
        <v>595</v>
      </c>
      <c r="N20" s="30"/>
      <c r="O20" s="30">
        <v>118</v>
      </c>
      <c r="P20" s="30"/>
      <c r="Q20" s="30">
        <v>74</v>
      </c>
      <c r="R20" s="30"/>
      <c r="S20" s="30">
        <v>230</v>
      </c>
      <c r="T20" s="30">
        <v>1101</v>
      </c>
      <c r="U20" s="30"/>
      <c r="V20" s="30"/>
      <c r="W20" s="30"/>
      <c r="X20" s="2"/>
      <c r="Y20" s="2"/>
    </row>
    <row r="21" spans="1:25" ht="15.75">
      <c r="A21" s="13" t="s">
        <v>16</v>
      </c>
      <c r="B21" s="14">
        <f t="shared" si="0"/>
        <v>28165</v>
      </c>
      <c r="C21" s="30">
        <v>13070</v>
      </c>
      <c r="D21" s="30"/>
      <c r="E21" s="30">
        <v>10177</v>
      </c>
      <c r="F21" s="30"/>
      <c r="G21" s="30">
        <v>1575</v>
      </c>
      <c r="H21" s="30"/>
      <c r="I21" s="30">
        <v>284</v>
      </c>
      <c r="J21" s="30"/>
      <c r="K21" s="30">
        <v>635</v>
      </c>
      <c r="L21" s="30"/>
      <c r="M21" s="30">
        <v>748</v>
      </c>
      <c r="N21" s="30"/>
      <c r="O21" s="30">
        <v>192</v>
      </c>
      <c r="P21" s="30"/>
      <c r="Q21" s="30">
        <v>94</v>
      </c>
      <c r="R21" s="30"/>
      <c r="S21" s="30">
        <v>234</v>
      </c>
      <c r="T21" s="30">
        <v>1156</v>
      </c>
      <c r="U21" s="30"/>
      <c r="V21" s="30"/>
      <c r="W21" s="30"/>
      <c r="X21" s="2"/>
      <c r="Y21" s="2"/>
    </row>
    <row r="22" spans="1:25" ht="15.75">
      <c r="A22" s="13" t="s">
        <v>17</v>
      </c>
      <c r="B22" s="14">
        <f t="shared" si="0"/>
        <v>44505</v>
      </c>
      <c r="C22" s="30">
        <v>18810</v>
      </c>
      <c r="D22" s="30"/>
      <c r="E22" s="30">
        <v>18232</v>
      </c>
      <c r="F22" s="30"/>
      <c r="G22" s="30">
        <v>2611</v>
      </c>
      <c r="H22" s="30"/>
      <c r="I22" s="30">
        <v>368</v>
      </c>
      <c r="J22" s="30"/>
      <c r="K22" s="30">
        <v>972</v>
      </c>
      <c r="L22" s="30"/>
      <c r="M22" s="30">
        <v>1292</v>
      </c>
      <c r="N22" s="30"/>
      <c r="O22" s="30">
        <v>278</v>
      </c>
      <c r="P22" s="30"/>
      <c r="Q22" s="30">
        <v>124</v>
      </c>
      <c r="R22" s="30"/>
      <c r="S22" s="30">
        <v>353</v>
      </c>
      <c r="T22" s="30">
        <v>1465</v>
      </c>
      <c r="U22" s="30"/>
      <c r="V22" s="30"/>
      <c r="W22" s="30"/>
      <c r="X22" s="2"/>
      <c r="Y22" s="2"/>
    </row>
    <row r="23" spans="1:25" ht="15.75">
      <c r="A23" s="13" t="s">
        <v>18</v>
      </c>
      <c r="B23" s="14">
        <f aca="true" t="shared" si="1" ref="B23:B28">SUM(C23:T23)</f>
        <v>30464</v>
      </c>
      <c r="C23" s="30">
        <v>12757</v>
      </c>
      <c r="D23" s="30"/>
      <c r="E23" s="30">
        <v>13282</v>
      </c>
      <c r="F23" s="30"/>
      <c r="G23" s="30">
        <v>1246</v>
      </c>
      <c r="H23" s="30"/>
      <c r="I23" s="30">
        <v>266</v>
      </c>
      <c r="J23" s="30"/>
      <c r="K23" s="30">
        <v>469</v>
      </c>
      <c r="L23" s="30"/>
      <c r="M23" s="30">
        <v>550</v>
      </c>
      <c r="N23" s="30"/>
      <c r="O23" s="30">
        <v>141</v>
      </c>
      <c r="P23" s="30"/>
      <c r="Q23" s="30">
        <v>75</v>
      </c>
      <c r="R23" s="30"/>
      <c r="S23" s="30">
        <v>320</v>
      </c>
      <c r="T23" s="30">
        <v>1358</v>
      </c>
      <c r="U23" s="30"/>
      <c r="V23" s="30"/>
      <c r="W23" s="30"/>
      <c r="X23" s="2"/>
      <c r="Y23" s="2"/>
    </row>
    <row r="24" spans="1:25" ht="15.75">
      <c r="A24" s="13" t="s">
        <v>19</v>
      </c>
      <c r="B24" s="14">
        <f t="shared" si="1"/>
        <v>17182</v>
      </c>
      <c r="C24" s="30">
        <v>6475</v>
      </c>
      <c r="D24" s="30"/>
      <c r="E24" s="30">
        <v>8115</v>
      </c>
      <c r="F24" s="30"/>
      <c r="G24" s="30">
        <v>591</v>
      </c>
      <c r="H24" s="30"/>
      <c r="I24" s="30">
        <v>178</v>
      </c>
      <c r="J24" s="30"/>
      <c r="K24" s="30">
        <v>302</v>
      </c>
      <c r="L24" s="30"/>
      <c r="M24" s="30">
        <v>306</v>
      </c>
      <c r="N24" s="30"/>
      <c r="O24" s="30">
        <v>81</v>
      </c>
      <c r="P24" s="30"/>
      <c r="Q24" s="30">
        <v>57</v>
      </c>
      <c r="R24" s="30"/>
      <c r="S24" s="30">
        <v>201</v>
      </c>
      <c r="T24" s="30">
        <v>876</v>
      </c>
      <c r="U24" s="30"/>
      <c r="V24" s="30"/>
      <c r="W24" s="30"/>
      <c r="X24" s="2"/>
      <c r="Y24" s="2"/>
    </row>
    <row r="25" spans="1:25" ht="15.75">
      <c r="A25" s="13" t="s">
        <v>20</v>
      </c>
      <c r="B25" s="14">
        <f t="shared" si="1"/>
        <v>27134</v>
      </c>
      <c r="C25" s="30">
        <v>14245</v>
      </c>
      <c r="D25" s="30"/>
      <c r="E25" s="30">
        <v>8648</v>
      </c>
      <c r="F25" s="30"/>
      <c r="G25" s="30">
        <v>671</v>
      </c>
      <c r="H25" s="30"/>
      <c r="I25" s="30">
        <v>290</v>
      </c>
      <c r="J25" s="30"/>
      <c r="K25" s="30">
        <v>678</v>
      </c>
      <c r="L25" s="30"/>
      <c r="M25" s="30">
        <v>829</v>
      </c>
      <c r="N25" s="30"/>
      <c r="O25" s="30">
        <v>163</v>
      </c>
      <c r="P25" s="30"/>
      <c r="Q25" s="30">
        <v>59</v>
      </c>
      <c r="R25" s="30"/>
      <c r="S25" s="30">
        <v>168</v>
      </c>
      <c r="T25" s="30">
        <v>1383</v>
      </c>
      <c r="U25" s="30"/>
      <c r="V25" s="30"/>
      <c r="W25" s="30"/>
      <c r="X25" s="2"/>
      <c r="Y25" s="2"/>
    </row>
    <row r="26" spans="1:25" ht="15.75">
      <c r="A26" s="13" t="s">
        <v>21</v>
      </c>
      <c r="B26" s="14">
        <f t="shared" si="1"/>
        <v>29900</v>
      </c>
      <c r="C26" s="30">
        <v>15882</v>
      </c>
      <c r="D26" s="30"/>
      <c r="E26" s="30">
        <v>8559</v>
      </c>
      <c r="F26" s="30"/>
      <c r="G26" s="30">
        <v>1612</v>
      </c>
      <c r="H26" s="30"/>
      <c r="I26" s="30">
        <v>362</v>
      </c>
      <c r="J26" s="30"/>
      <c r="K26" s="30">
        <v>1035</v>
      </c>
      <c r="L26" s="30"/>
      <c r="M26" s="30">
        <v>755</v>
      </c>
      <c r="N26" s="30"/>
      <c r="O26" s="30">
        <v>280</v>
      </c>
      <c r="P26" s="30"/>
      <c r="Q26" s="30">
        <v>139</v>
      </c>
      <c r="R26" s="30"/>
      <c r="S26" s="30">
        <v>155</v>
      </c>
      <c r="T26" s="30">
        <v>1121</v>
      </c>
      <c r="U26" s="30"/>
      <c r="V26" s="30"/>
      <c r="W26" s="30"/>
      <c r="X26" s="2"/>
      <c r="Y26" s="2"/>
    </row>
    <row r="27" spans="1:25" ht="15.75">
      <c r="A27" s="13" t="s">
        <v>22</v>
      </c>
      <c r="B27" s="14">
        <f t="shared" si="1"/>
        <v>16863</v>
      </c>
      <c r="C27" s="30">
        <v>8129</v>
      </c>
      <c r="D27" s="30"/>
      <c r="E27" s="30">
        <v>5969</v>
      </c>
      <c r="F27" s="30"/>
      <c r="G27" s="30">
        <v>712</v>
      </c>
      <c r="H27" s="30"/>
      <c r="I27" s="30">
        <v>228</v>
      </c>
      <c r="J27" s="30"/>
      <c r="K27" s="30">
        <v>310</v>
      </c>
      <c r="L27" s="30"/>
      <c r="M27" s="30">
        <v>380</v>
      </c>
      <c r="N27" s="30"/>
      <c r="O27" s="30">
        <v>140</v>
      </c>
      <c r="P27" s="30"/>
      <c r="Q27" s="30">
        <v>53</v>
      </c>
      <c r="R27" s="30"/>
      <c r="S27" s="30">
        <v>200</v>
      </c>
      <c r="T27" s="30">
        <v>742</v>
      </c>
      <c r="U27" s="30"/>
      <c r="V27" s="30"/>
      <c r="W27" s="30"/>
      <c r="X27" s="2"/>
      <c r="Y27" s="2"/>
    </row>
    <row r="28" spans="1:25" ht="15.75">
      <c r="A28" s="13" t="s">
        <v>23</v>
      </c>
      <c r="B28" s="14">
        <f t="shared" si="1"/>
        <v>17419</v>
      </c>
      <c r="C28" s="30">
        <v>7053</v>
      </c>
      <c r="D28" s="30"/>
      <c r="E28" s="30">
        <v>8024</v>
      </c>
      <c r="F28" s="30"/>
      <c r="G28" s="30">
        <v>712</v>
      </c>
      <c r="H28" s="30"/>
      <c r="I28" s="30">
        <v>221</v>
      </c>
      <c r="J28" s="30"/>
      <c r="K28" s="30">
        <v>377</v>
      </c>
      <c r="L28" s="30"/>
      <c r="M28" s="30">
        <v>286</v>
      </c>
      <c r="N28" s="30"/>
      <c r="O28" s="30">
        <v>121</v>
      </c>
      <c r="P28" s="30"/>
      <c r="Q28" s="30">
        <v>39</v>
      </c>
      <c r="R28" s="30"/>
      <c r="S28" s="30">
        <v>147</v>
      </c>
      <c r="T28" s="30">
        <v>439</v>
      </c>
      <c r="U28" s="30"/>
      <c r="V28" s="30"/>
      <c r="W28" s="30"/>
      <c r="X28" s="2"/>
      <c r="Y28" s="2"/>
    </row>
    <row r="29" spans="1:25" ht="15.75">
      <c r="A29" s="13" t="s">
        <v>24</v>
      </c>
      <c r="B29" s="14">
        <f aca="true" t="shared" si="2" ref="B29:B73">SUM(C29:T29)</f>
        <v>114182</v>
      </c>
      <c r="C29" s="30">
        <v>55982</v>
      </c>
      <c r="D29" s="30"/>
      <c r="E29" s="30">
        <v>40149</v>
      </c>
      <c r="F29" s="30"/>
      <c r="G29" s="30">
        <v>6690</v>
      </c>
      <c r="H29" s="30"/>
      <c r="I29" s="30">
        <v>943</v>
      </c>
      <c r="J29" s="30"/>
      <c r="K29" s="30">
        <v>2443</v>
      </c>
      <c r="L29" s="30"/>
      <c r="M29" s="30">
        <v>2013</v>
      </c>
      <c r="N29" s="30"/>
      <c r="O29" s="30">
        <v>754</v>
      </c>
      <c r="P29" s="30"/>
      <c r="Q29" s="30">
        <v>329</v>
      </c>
      <c r="R29" s="30"/>
      <c r="S29" s="30">
        <v>696</v>
      </c>
      <c r="T29" s="30">
        <v>4183</v>
      </c>
      <c r="U29" s="30"/>
      <c r="V29" s="30"/>
      <c r="W29" s="30"/>
      <c r="X29" s="2"/>
      <c r="Y29" s="2"/>
    </row>
    <row r="30" spans="1:25" ht="15.75">
      <c r="A30" s="13" t="s">
        <v>25</v>
      </c>
      <c r="B30" s="14">
        <f t="shared" si="2"/>
        <v>345958</v>
      </c>
      <c r="C30" s="30">
        <v>187511</v>
      </c>
      <c r="D30" s="30"/>
      <c r="E30" s="30">
        <v>95302</v>
      </c>
      <c r="F30" s="30"/>
      <c r="G30" s="30">
        <v>23307</v>
      </c>
      <c r="H30" s="30"/>
      <c r="I30" s="30">
        <v>3603</v>
      </c>
      <c r="J30" s="30"/>
      <c r="K30" s="30">
        <v>9021</v>
      </c>
      <c r="L30" s="30"/>
      <c r="M30" s="30">
        <v>8387</v>
      </c>
      <c r="N30" s="30"/>
      <c r="O30" s="30">
        <v>2805</v>
      </c>
      <c r="P30" s="30"/>
      <c r="Q30" s="30">
        <v>870</v>
      </c>
      <c r="R30" s="30"/>
      <c r="S30" s="30">
        <v>2242</v>
      </c>
      <c r="T30" s="30">
        <v>12910</v>
      </c>
      <c r="U30" s="30"/>
      <c r="V30" s="30"/>
      <c r="W30" s="30"/>
      <c r="X30" s="2"/>
      <c r="Y30" s="2"/>
    </row>
    <row r="31" spans="1:25" ht="15.75">
      <c r="A31" s="13" t="s">
        <v>26</v>
      </c>
      <c r="B31" s="14">
        <f t="shared" si="2"/>
        <v>14787</v>
      </c>
      <c r="C31" s="30">
        <v>7150</v>
      </c>
      <c r="D31" s="30"/>
      <c r="E31" s="30">
        <v>5147</v>
      </c>
      <c r="F31" s="30"/>
      <c r="G31" s="30">
        <v>356</v>
      </c>
      <c r="H31" s="30"/>
      <c r="I31" s="30">
        <v>166</v>
      </c>
      <c r="J31" s="30"/>
      <c r="K31" s="30">
        <v>290</v>
      </c>
      <c r="L31" s="30"/>
      <c r="M31" s="30">
        <v>312</v>
      </c>
      <c r="N31" s="30"/>
      <c r="O31" s="30">
        <v>92</v>
      </c>
      <c r="P31" s="30"/>
      <c r="Q31" s="30">
        <v>36</v>
      </c>
      <c r="R31" s="30"/>
      <c r="S31" s="30">
        <v>91</v>
      </c>
      <c r="T31" s="30">
        <v>1147</v>
      </c>
      <c r="U31" s="30"/>
      <c r="V31" s="30"/>
      <c r="W31" s="30"/>
      <c r="X31" s="2"/>
      <c r="Y31" s="2"/>
    </row>
    <row r="32" spans="1:25" ht="15.75">
      <c r="A32" s="13" t="s">
        <v>27</v>
      </c>
      <c r="B32" s="14">
        <f t="shared" si="2"/>
        <v>14390</v>
      </c>
      <c r="C32" s="30">
        <v>7481</v>
      </c>
      <c r="D32" s="30"/>
      <c r="E32" s="30">
        <v>4880</v>
      </c>
      <c r="F32" s="30"/>
      <c r="G32" s="30">
        <v>333</v>
      </c>
      <c r="H32" s="30"/>
      <c r="I32" s="30">
        <v>167</v>
      </c>
      <c r="J32" s="30"/>
      <c r="K32" s="30">
        <v>289</v>
      </c>
      <c r="L32" s="30"/>
      <c r="M32" s="30">
        <v>348</v>
      </c>
      <c r="N32" s="30"/>
      <c r="O32" s="30">
        <v>79</v>
      </c>
      <c r="P32" s="30"/>
      <c r="Q32" s="30">
        <v>38</v>
      </c>
      <c r="R32" s="30"/>
      <c r="S32" s="30">
        <v>133</v>
      </c>
      <c r="T32" s="30">
        <v>642</v>
      </c>
      <c r="U32" s="30"/>
      <c r="V32" s="30"/>
      <c r="W32" s="30"/>
      <c r="X32" s="2"/>
      <c r="Y32" s="2"/>
    </row>
    <row r="33" spans="1:25" ht="15.75">
      <c r="A33" s="13" t="s">
        <v>28</v>
      </c>
      <c r="B33" s="14">
        <f t="shared" si="2"/>
        <v>17486</v>
      </c>
      <c r="C33" s="30">
        <v>6741</v>
      </c>
      <c r="D33" s="30"/>
      <c r="E33" s="30">
        <v>8019</v>
      </c>
      <c r="F33" s="30"/>
      <c r="G33" s="30">
        <v>902</v>
      </c>
      <c r="H33" s="30"/>
      <c r="I33" s="30">
        <v>132</v>
      </c>
      <c r="J33" s="30"/>
      <c r="K33" s="30">
        <v>289</v>
      </c>
      <c r="L33" s="30"/>
      <c r="M33" s="30">
        <v>258</v>
      </c>
      <c r="N33" s="30"/>
      <c r="O33" s="30">
        <v>91</v>
      </c>
      <c r="P33" s="30"/>
      <c r="Q33" s="30">
        <v>57</v>
      </c>
      <c r="R33" s="30"/>
      <c r="S33" s="30">
        <v>144</v>
      </c>
      <c r="T33" s="30">
        <v>853</v>
      </c>
      <c r="U33" s="30"/>
      <c r="V33" s="30"/>
      <c r="W33" s="30"/>
      <c r="X33" s="2"/>
      <c r="Y33" s="2"/>
    </row>
    <row r="34" spans="1:25" ht="15.75">
      <c r="A34" s="13" t="s">
        <v>29</v>
      </c>
      <c r="B34" s="14">
        <f t="shared" si="2"/>
        <v>21557</v>
      </c>
      <c r="C34" s="30">
        <v>7195</v>
      </c>
      <c r="D34" s="30"/>
      <c r="E34" s="30">
        <v>10198</v>
      </c>
      <c r="F34" s="30"/>
      <c r="G34" s="30">
        <v>1739</v>
      </c>
      <c r="H34" s="30"/>
      <c r="I34" s="30">
        <v>189</v>
      </c>
      <c r="J34" s="30"/>
      <c r="K34" s="30">
        <v>352</v>
      </c>
      <c r="L34" s="30"/>
      <c r="M34" s="30">
        <v>403</v>
      </c>
      <c r="N34" s="30"/>
      <c r="O34" s="30">
        <v>112</v>
      </c>
      <c r="P34" s="30"/>
      <c r="Q34" s="30">
        <v>77</v>
      </c>
      <c r="R34" s="30"/>
      <c r="S34" s="30">
        <v>320</v>
      </c>
      <c r="T34" s="30">
        <v>972</v>
      </c>
      <c r="U34" s="30"/>
      <c r="V34" s="30"/>
      <c r="W34" s="30"/>
      <c r="X34" s="2"/>
      <c r="Y34" s="2"/>
    </row>
    <row r="35" spans="1:25" ht="15.75">
      <c r="A35" s="13" t="s">
        <v>30</v>
      </c>
      <c r="B35" s="14">
        <f t="shared" si="2"/>
        <v>20111</v>
      </c>
      <c r="C35" s="30">
        <v>8139</v>
      </c>
      <c r="D35" s="30"/>
      <c r="E35" s="30">
        <v>8029</v>
      </c>
      <c r="F35" s="30"/>
      <c r="G35" s="30">
        <v>1435</v>
      </c>
      <c r="H35" s="30"/>
      <c r="I35" s="30">
        <v>229</v>
      </c>
      <c r="J35" s="30"/>
      <c r="K35" s="30">
        <v>510</v>
      </c>
      <c r="L35" s="30"/>
      <c r="M35" s="30">
        <v>450</v>
      </c>
      <c r="N35" s="30"/>
      <c r="O35" s="30">
        <v>172</v>
      </c>
      <c r="P35" s="30"/>
      <c r="Q35" s="30">
        <v>89</v>
      </c>
      <c r="R35" s="30"/>
      <c r="S35" s="30">
        <v>149</v>
      </c>
      <c r="T35" s="30">
        <v>909</v>
      </c>
      <c r="U35" s="30"/>
      <c r="V35" s="30"/>
      <c r="W35" s="30"/>
      <c r="X35" s="2"/>
      <c r="Y35" s="2"/>
    </row>
    <row r="36" spans="1:25" ht="15.75">
      <c r="A36" s="13" t="s">
        <v>31</v>
      </c>
      <c r="B36" s="14">
        <f t="shared" si="2"/>
        <v>2864</v>
      </c>
      <c r="C36" s="30">
        <v>1054</v>
      </c>
      <c r="D36" s="30"/>
      <c r="E36" s="30">
        <v>1342</v>
      </c>
      <c r="F36" s="30"/>
      <c r="G36" s="30">
        <v>143</v>
      </c>
      <c r="H36" s="30"/>
      <c r="I36" s="30">
        <v>12</v>
      </c>
      <c r="J36" s="30"/>
      <c r="K36" s="30">
        <v>56</v>
      </c>
      <c r="L36" s="30"/>
      <c r="M36" s="30">
        <v>54</v>
      </c>
      <c r="N36" s="30"/>
      <c r="O36" s="30">
        <v>18</v>
      </c>
      <c r="P36" s="30"/>
      <c r="Q36" s="30">
        <v>11</v>
      </c>
      <c r="R36" s="30"/>
      <c r="S36" s="30">
        <v>28</v>
      </c>
      <c r="T36" s="30">
        <v>146</v>
      </c>
      <c r="U36" s="30"/>
      <c r="V36" s="30"/>
      <c r="W36" s="30"/>
      <c r="X36" s="2"/>
      <c r="Y36" s="2"/>
    </row>
    <row r="37" spans="1:25" ht="15.75">
      <c r="A37" s="13" t="s">
        <v>32</v>
      </c>
      <c r="B37" s="14">
        <f t="shared" si="2"/>
        <v>22592</v>
      </c>
      <c r="C37" s="30">
        <v>8193</v>
      </c>
      <c r="D37" s="30"/>
      <c r="E37" s="30">
        <v>10343</v>
      </c>
      <c r="F37" s="30"/>
      <c r="G37" s="30">
        <v>1064</v>
      </c>
      <c r="H37" s="30"/>
      <c r="I37" s="30">
        <v>233</v>
      </c>
      <c r="J37" s="30"/>
      <c r="K37" s="30">
        <v>334</v>
      </c>
      <c r="L37" s="30"/>
      <c r="M37" s="30">
        <v>482</v>
      </c>
      <c r="N37" s="30"/>
      <c r="O37" s="30">
        <v>109</v>
      </c>
      <c r="P37" s="30"/>
      <c r="Q37" s="30">
        <v>53</v>
      </c>
      <c r="R37" s="30"/>
      <c r="S37" s="30">
        <v>196</v>
      </c>
      <c r="T37" s="30">
        <v>1585</v>
      </c>
      <c r="U37" s="30"/>
      <c r="V37" s="30"/>
      <c r="W37" s="30"/>
      <c r="X37" s="2"/>
      <c r="Y37" s="2"/>
    </row>
    <row r="38" spans="1:25" ht="15.75">
      <c r="A38" s="13" t="s">
        <v>33</v>
      </c>
      <c r="B38" s="14">
        <f t="shared" si="2"/>
        <v>30673</v>
      </c>
      <c r="C38" s="30">
        <v>12630</v>
      </c>
      <c r="D38" s="30"/>
      <c r="E38" s="30">
        <v>13251</v>
      </c>
      <c r="F38" s="30"/>
      <c r="G38" s="30">
        <v>1347</v>
      </c>
      <c r="H38" s="30"/>
      <c r="I38" s="30">
        <v>347</v>
      </c>
      <c r="J38" s="30"/>
      <c r="K38" s="30">
        <v>493</v>
      </c>
      <c r="L38" s="30"/>
      <c r="M38" s="30">
        <v>743</v>
      </c>
      <c r="N38" s="30"/>
      <c r="O38" s="30">
        <v>164</v>
      </c>
      <c r="P38" s="30"/>
      <c r="Q38" s="30">
        <v>98</v>
      </c>
      <c r="R38" s="30"/>
      <c r="S38" s="30">
        <v>243</v>
      </c>
      <c r="T38" s="30">
        <v>1357</v>
      </c>
      <c r="U38" s="30"/>
      <c r="V38" s="30"/>
      <c r="W38" s="30"/>
      <c r="X38" s="2"/>
      <c r="Y38" s="2"/>
    </row>
    <row r="39" spans="1:25" ht="15.75">
      <c r="A39" s="13" t="s">
        <v>34</v>
      </c>
      <c r="B39" s="14">
        <f t="shared" si="2"/>
        <v>9389</v>
      </c>
      <c r="C39" s="30">
        <v>3055</v>
      </c>
      <c r="D39" s="30"/>
      <c r="E39" s="30">
        <v>4663</v>
      </c>
      <c r="F39" s="30"/>
      <c r="G39" s="30">
        <v>457</v>
      </c>
      <c r="H39" s="30"/>
      <c r="I39" s="30">
        <v>82</v>
      </c>
      <c r="J39" s="30"/>
      <c r="K39" s="30">
        <v>134</v>
      </c>
      <c r="L39" s="30"/>
      <c r="M39" s="30">
        <v>196</v>
      </c>
      <c r="N39" s="30"/>
      <c r="O39" s="30">
        <v>51</v>
      </c>
      <c r="P39" s="30"/>
      <c r="Q39" s="30">
        <v>30</v>
      </c>
      <c r="R39" s="30"/>
      <c r="S39" s="30">
        <v>69</v>
      </c>
      <c r="T39" s="30">
        <v>652</v>
      </c>
      <c r="U39" s="30"/>
      <c r="V39" s="30"/>
      <c r="W39" s="30"/>
      <c r="X39" s="2"/>
      <c r="Y39" s="2"/>
    </row>
    <row r="40" spans="1:25" ht="15.75">
      <c r="A40" s="13" t="s">
        <v>35</v>
      </c>
      <c r="B40" s="14">
        <f t="shared" si="2"/>
        <v>24806</v>
      </c>
      <c r="C40" s="30">
        <v>10050</v>
      </c>
      <c r="D40" s="30"/>
      <c r="E40" s="30">
        <v>10415</v>
      </c>
      <c r="F40" s="30"/>
      <c r="G40" s="30">
        <v>1745</v>
      </c>
      <c r="H40" s="30"/>
      <c r="I40" s="30">
        <v>290</v>
      </c>
      <c r="J40" s="30"/>
      <c r="K40" s="30">
        <v>461</v>
      </c>
      <c r="L40" s="30"/>
      <c r="M40" s="30">
        <v>440</v>
      </c>
      <c r="N40" s="30"/>
      <c r="O40" s="30">
        <v>167</v>
      </c>
      <c r="P40" s="30"/>
      <c r="Q40" s="30">
        <v>87</v>
      </c>
      <c r="R40" s="30"/>
      <c r="S40" s="30">
        <v>311</v>
      </c>
      <c r="T40" s="30">
        <v>840</v>
      </c>
      <c r="U40" s="30"/>
      <c r="V40" s="30"/>
      <c r="W40" s="30"/>
      <c r="X40" s="2"/>
      <c r="Y40" s="2"/>
    </row>
    <row r="41" spans="1:25" ht="15.75">
      <c r="A41" s="13" t="s">
        <v>36</v>
      </c>
      <c r="B41" s="14">
        <f t="shared" si="2"/>
        <v>26442</v>
      </c>
      <c r="C41" s="30">
        <v>11536</v>
      </c>
      <c r="D41" s="30"/>
      <c r="E41" s="30">
        <v>10298</v>
      </c>
      <c r="F41" s="30"/>
      <c r="G41" s="30">
        <v>1629</v>
      </c>
      <c r="H41" s="30"/>
      <c r="I41" s="30">
        <v>284</v>
      </c>
      <c r="J41" s="30"/>
      <c r="K41" s="30">
        <v>509</v>
      </c>
      <c r="L41" s="30"/>
      <c r="M41" s="30">
        <v>708</v>
      </c>
      <c r="N41" s="30"/>
      <c r="O41" s="30">
        <v>170</v>
      </c>
      <c r="P41" s="30"/>
      <c r="Q41" s="30">
        <v>93</v>
      </c>
      <c r="R41" s="30"/>
      <c r="S41" s="30">
        <v>302</v>
      </c>
      <c r="T41" s="30">
        <v>913</v>
      </c>
      <c r="U41" s="30"/>
      <c r="V41" s="30"/>
      <c r="W41" s="30"/>
      <c r="X41" s="2"/>
      <c r="Y41" s="2"/>
    </row>
    <row r="42" spans="1:25" ht="15.75">
      <c r="A42" s="13" t="s">
        <v>37</v>
      </c>
      <c r="B42" s="14">
        <f t="shared" si="2"/>
        <v>287650</v>
      </c>
      <c r="C42" s="30">
        <v>158135</v>
      </c>
      <c r="D42" s="30"/>
      <c r="E42" s="30">
        <v>82125</v>
      </c>
      <c r="F42" s="30"/>
      <c r="G42" s="30">
        <v>17454</v>
      </c>
      <c r="H42" s="30"/>
      <c r="I42" s="30">
        <v>3205</v>
      </c>
      <c r="J42" s="30"/>
      <c r="K42" s="30">
        <v>5594</v>
      </c>
      <c r="L42" s="30"/>
      <c r="M42" s="30">
        <v>6148</v>
      </c>
      <c r="N42" s="30"/>
      <c r="O42" s="30">
        <v>2307</v>
      </c>
      <c r="P42" s="30"/>
      <c r="Q42" s="30">
        <v>725</v>
      </c>
      <c r="R42" s="30"/>
      <c r="S42" s="30">
        <v>2653</v>
      </c>
      <c r="T42" s="30">
        <v>9304</v>
      </c>
      <c r="U42" s="30"/>
      <c r="V42" s="30"/>
      <c r="W42" s="30"/>
      <c r="X42" s="2"/>
      <c r="Y42" s="2"/>
    </row>
    <row r="43" spans="1:25" ht="15.75">
      <c r="A43" s="13" t="s">
        <v>38</v>
      </c>
      <c r="B43" s="14">
        <f t="shared" si="2"/>
        <v>15808</v>
      </c>
      <c r="C43" s="30">
        <v>6926</v>
      </c>
      <c r="D43" s="30"/>
      <c r="E43" s="30">
        <v>5927</v>
      </c>
      <c r="F43" s="30"/>
      <c r="G43" s="30">
        <v>1019</v>
      </c>
      <c r="H43" s="30"/>
      <c r="I43" s="30">
        <v>113</v>
      </c>
      <c r="J43" s="30"/>
      <c r="K43" s="30">
        <v>338</v>
      </c>
      <c r="L43" s="30"/>
      <c r="M43" s="30">
        <v>414</v>
      </c>
      <c r="N43" s="30"/>
      <c r="O43" s="30">
        <v>100</v>
      </c>
      <c r="P43" s="30"/>
      <c r="Q43" s="30">
        <v>62</v>
      </c>
      <c r="R43" s="30"/>
      <c r="S43" s="30">
        <v>146</v>
      </c>
      <c r="T43" s="30">
        <v>763</v>
      </c>
      <c r="U43" s="30"/>
      <c r="V43" s="30"/>
      <c r="W43" s="30"/>
      <c r="X43" s="2"/>
      <c r="Y43" s="2"/>
    </row>
    <row r="44" spans="1:25" ht="15.75">
      <c r="A44" s="13" t="s">
        <v>39</v>
      </c>
      <c r="B44" s="14">
        <f t="shared" si="2"/>
        <v>508302</v>
      </c>
      <c r="C44" s="30">
        <v>286255</v>
      </c>
      <c r="D44" s="30"/>
      <c r="E44" s="30">
        <v>174027</v>
      </c>
      <c r="F44" s="30"/>
      <c r="G44" s="30">
        <v>17617</v>
      </c>
      <c r="H44" s="30"/>
      <c r="I44" s="30">
        <v>2854</v>
      </c>
      <c r="J44" s="30"/>
      <c r="K44" s="30">
        <v>6355</v>
      </c>
      <c r="L44" s="30"/>
      <c r="M44" s="30">
        <v>5314</v>
      </c>
      <c r="N44" s="30"/>
      <c r="O44" s="30">
        <v>2688</v>
      </c>
      <c r="P44" s="30"/>
      <c r="Q44" s="30">
        <v>797</v>
      </c>
      <c r="R44" s="30"/>
      <c r="S44" s="30">
        <v>1849</v>
      </c>
      <c r="T44" s="30">
        <v>10546</v>
      </c>
      <c r="U44" s="30"/>
      <c r="V44" s="30"/>
      <c r="W44" s="30"/>
      <c r="X44" s="2"/>
      <c r="Y44" s="2"/>
    </row>
    <row r="45" spans="1:25" ht="15.75">
      <c r="A45" s="13" t="s">
        <v>40</v>
      </c>
      <c r="B45" s="14">
        <f t="shared" si="2"/>
        <v>73673</v>
      </c>
      <c r="C45" s="30">
        <v>32353</v>
      </c>
      <c r="D45" s="30"/>
      <c r="E45" s="30">
        <v>27590</v>
      </c>
      <c r="F45" s="30"/>
      <c r="G45" s="30">
        <v>5648</v>
      </c>
      <c r="H45" s="30"/>
      <c r="I45" s="30">
        <v>674</v>
      </c>
      <c r="J45" s="30"/>
      <c r="K45" s="30">
        <v>1381</v>
      </c>
      <c r="L45" s="30"/>
      <c r="M45" s="30">
        <v>1795</v>
      </c>
      <c r="N45" s="30"/>
      <c r="O45" s="30">
        <v>389</v>
      </c>
      <c r="P45" s="30"/>
      <c r="Q45" s="30">
        <v>231</v>
      </c>
      <c r="R45" s="30"/>
      <c r="S45" s="30">
        <v>578</v>
      </c>
      <c r="T45" s="30">
        <v>3034</v>
      </c>
      <c r="U45" s="30"/>
      <c r="V45" s="30"/>
      <c r="W45" s="30"/>
      <c r="X45" s="2"/>
      <c r="Y45" s="2"/>
    </row>
    <row r="46" spans="1:25" ht="15.75">
      <c r="A46" s="13" t="s">
        <v>41</v>
      </c>
      <c r="B46" s="14">
        <f t="shared" si="2"/>
        <v>81158</v>
      </c>
      <c r="C46" s="30">
        <v>35359</v>
      </c>
      <c r="D46" s="30"/>
      <c r="E46" s="30">
        <v>31257</v>
      </c>
      <c r="F46" s="30"/>
      <c r="G46" s="30">
        <v>3821</v>
      </c>
      <c r="H46" s="30"/>
      <c r="I46" s="30">
        <v>690</v>
      </c>
      <c r="J46" s="30"/>
      <c r="K46" s="30">
        <v>1618</v>
      </c>
      <c r="L46" s="30"/>
      <c r="M46" s="30">
        <v>2503</v>
      </c>
      <c r="N46" s="30"/>
      <c r="O46" s="30">
        <v>417</v>
      </c>
      <c r="P46" s="30"/>
      <c r="Q46" s="30">
        <v>208</v>
      </c>
      <c r="R46" s="30"/>
      <c r="S46" s="30">
        <v>681</v>
      </c>
      <c r="T46" s="30">
        <v>4604</v>
      </c>
      <c r="U46" s="30"/>
      <c r="V46" s="30"/>
      <c r="W46" s="30"/>
      <c r="X46" s="2"/>
      <c r="Y46" s="2"/>
    </row>
    <row r="47" spans="1:25" ht="15.75">
      <c r="A47" s="13" t="s">
        <v>42</v>
      </c>
      <c r="B47" s="14">
        <f t="shared" si="2"/>
        <v>180419</v>
      </c>
      <c r="C47" s="30">
        <v>100427</v>
      </c>
      <c r="D47" s="30"/>
      <c r="E47" s="30">
        <v>49380</v>
      </c>
      <c r="F47" s="30"/>
      <c r="G47" s="30">
        <v>9465</v>
      </c>
      <c r="H47" s="30"/>
      <c r="I47" s="30">
        <v>2065</v>
      </c>
      <c r="J47" s="30"/>
      <c r="K47" s="30">
        <v>3929</v>
      </c>
      <c r="L47" s="30"/>
      <c r="M47" s="30">
        <v>5590</v>
      </c>
      <c r="N47" s="30"/>
      <c r="O47" s="30">
        <v>1389</v>
      </c>
      <c r="P47" s="30"/>
      <c r="Q47" s="30">
        <v>502</v>
      </c>
      <c r="R47" s="30"/>
      <c r="S47" s="30">
        <v>1446</v>
      </c>
      <c r="T47" s="30">
        <v>6226</v>
      </c>
      <c r="U47" s="30"/>
      <c r="V47" s="30"/>
      <c r="W47" s="30"/>
      <c r="X47" s="2"/>
      <c r="Y47" s="2"/>
    </row>
    <row r="48" spans="1:25" ht="15.75">
      <c r="A48" s="13" t="s">
        <v>43</v>
      </c>
      <c r="B48" s="14">
        <f t="shared" si="2"/>
        <v>45126</v>
      </c>
      <c r="C48" s="30">
        <v>20625</v>
      </c>
      <c r="D48" s="30"/>
      <c r="E48" s="30">
        <v>16894</v>
      </c>
      <c r="F48" s="30"/>
      <c r="G48" s="30">
        <v>2752</v>
      </c>
      <c r="H48" s="30"/>
      <c r="I48" s="30">
        <v>452</v>
      </c>
      <c r="J48" s="30"/>
      <c r="K48" s="30">
        <v>730</v>
      </c>
      <c r="L48" s="30"/>
      <c r="M48" s="30">
        <v>937</v>
      </c>
      <c r="N48" s="30"/>
      <c r="O48" s="30">
        <v>308</v>
      </c>
      <c r="P48" s="30"/>
      <c r="Q48" s="30">
        <v>153</v>
      </c>
      <c r="R48" s="30"/>
      <c r="S48" s="30">
        <v>427</v>
      </c>
      <c r="T48" s="30">
        <v>1848</v>
      </c>
      <c r="U48" s="30"/>
      <c r="V48" s="30"/>
      <c r="W48" s="30"/>
      <c r="X48" s="2"/>
      <c r="Y48" s="2"/>
    </row>
    <row r="49" spans="1:25" ht="15.75">
      <c r="A49" s="13" t="s">
        <v>44</v>
      </c>
      <c r="B49" s="14">
        <f t="shared" si="2"/>
        <v>125924</v>
      </c>
      <c r="C49" s="30">
        <v>57062</v>
      </c>
      <c r="D49" s="30"/>
      <c r="E49" s="30">
        <v>44667</v>
      </c>
      <c r="F49" s="30"/>
      <c r="G49" s="30">
        <v>6390</v>
      </c>
      <c r="H49" s="30"/>
      <c r="I49" s="30">
        <v>1064</v>
      </c>
      <c r="J49" s="30"/>
      <c r="K49" s="30">
        <v>2040</v>
      </c>
      <c r="L49" s="30"/>
      <c r="M49" s="30">
        <v>5705</v>
      </c>
      <c r="N49" s="30"/>
      <c r="O49" s="30">
        <v>801</v>
      </c>
      <c r="P49" s="30"/>
      <c r="Q49" s="30">
        <v>576</v>
      </c>
      <c r="R49" s="30"/>
      <c r="S49" s="30">
        <v>694</v>
      </c>
      <c r="T49" s="30">
        <v>6925</v>
      </c>
      <c r="U49" s="30"/>
      <c r="V49" s="30"/>
      <c r="W49" s="30"/>
      <c r="X49" s="2"/>
      <c r="Y49" s="2"/>
    </row>
    <row r="50" spans="1:25" ht="15.75">
      <c r="A50" s="13" t="s">
        <v>45</v>
      </c>
      <c r="B50" s="14">
        <f t="shared" si="2"/>
        <v>13122</v>
      </c>
      <c r="C50" s="30">
        <v>4226</v>
      </c>
      <c r="D50" s="30"/>
      <c r="E50" s="30">
        <v>6454</v>
      </c>
      <c r="F50" s="30"/>
      <c r="G50" s="30">
        <v>1034</v>
      </c>
      <c r="H50" s="30"/>
      <c r="I50" s="30">
        <v>104</v>
      </c>
      <c r="J50" s="30"/>
      <c r="K50" s="30">
        <v>207</v>
      </c>
      <c r="L50" s="30"/>
      <c r="M50" s="30">
        <v>197</v>
      </c>
      <c r="N50" s="30"/>
      <c r="O50" s="30">
        <v>51</v>
      </c>
      <c r="P50" s="30"/>
      <c r="Q50" s="30">
        <v>37</v>
      </c>
      <c r="R50" s="30"/>
      <c r="S50" s="30">
        <v>173</v>
      </c>
      <c r="T50" s="30">
        <v>639</v>
      </c>
      <c r="U50" s="30"/>
      <c r="V50" s="30"/>
      <c r="W50" s="30"/>
      <c r="X50" s="2"/>
      <c r="Y50" s="2"/>
    </row>
    <row r="51" spans="1:25" ht="15.75">
      <c r="A51" s="13" t="s">
        <v>46</v>
      </c>
      <c r="B51" s="14">
        <f t="shared" si="2"/>
        <v>39946</v>
      </c>
      <c r="C51" s="30">
        <v>15810</v>
      </c>
      <c r="D51" s="30"/>
      <c r="E51" s="30">
        <v>16970</v>
      </c>
      <c r="F51" s="30"/>
      <c r="G51" s="30">
        <v>2317</v>
      </c>
      <c r="H51" s="30"/>
      <c r="I51" s="30">
        <v>362</v>
      </c>
      <c r="J51" s="30"/>
      <c r="K51" s="30">
        <v>851</v>
      </c>
      <c r="L51" s="30"/>
      <c r="M51" s="30">
        <v>1051</v>
      </c>
      <c r="N51" s="30"/>
      <c r="O51" s="30">
        <v>277</v>
      </c>
      <c r="P51" s="30"/>
      <c r="Q51" s="30">
        <v>136</v>
      </c>
      <c r="R51" s="30"/>
      <c r="S51" s="30">
        <v>410</v>
      </c>
      <c r="T51" s="30">
        <v>1762</v>
      </c>
      <c r="U51" s="30"/>
      <c r="V51" s="30"/>
      <c r="W51" s="30"/>
      <c r="X51" s="2"/>
      <c r="Y51" s="2"/>
    </row>
    <row r="52" spans="1:25" ht="15.75">
      <c r="A52" s="13" t="s">
        <v>47</v>
      </c>
      <c r="B52" s="14">
        <f t="shared" si="2"/>
        <v>22295</v>
      </c>
      <c r="C52" s="30">
        <v>10397</v>
      </c>
      <c r="D52" s="30"/>
      <c r="E52" s="30">
        <v>8389</v>
      </c>
      <c r="F52" s="30"/>
      <c r="G52" s="30">
        <v>848</v>
      </c>
      <c r="H52" s="30"/>
      <c r="I52" s="30">
        <v>245</v>
      </c>
      <c r="J52" s="30"/>
      <c r="K52" s="30">
        <v>428</v>
      </c>
      <c r="L52" s="30"/>
      <c r="M52" s="30">
        <v>450</v>
      </c>
      <c r="N52" s="30"/>
      <c r="O52" s="30">
        <v>165</v>
      </c>
      <c r="P52" s="30"/>
      <c r="Q52" s="30">
        <v>80</v>
      </c>
      <c r="R52" s="30"/>
      <c r="S52" s="30">
        <v>159</v>
      </c>
      <c r="T52" s="30">
        <v>1134</v>
      </c>
      <c r="U52" s="30"/>
      <c r="V52" s="30"/>
      <c r="W52" s="30"/>
      <c r="X52" s="2"/>
      <c r="Y52" s="2"/>
    </row>
    <row r="53" spans="1:25" ht="15.75">
      <c r="A53" s="13" t="s">
        <v>48</v>
      </c>
      <c r="B53" s="14">
        <f t="shared" si="2"/>
        <v>39784</v>
      </c>
      <c r="C53" s="30">
        <v>17077</v>
      </c>
      <c r="D53" s="30"/>
      <c r="E53" s="30">
        <v>16127</v>
      </c>
      <c r="F53" s="30"/>
      <c r="G53" s="30">
        <v>2520</v>
      </c>
      <c r="H53" s="30"/>
      <c r="I53" s="30">
        <v>328</v>
      </c>
      <c r="J53" s="30"/>
      <c r="K53" s="30">
        <v>733</v>
      </c>
      <c r="L53" s="30"/>
      <c r="M53" s="30">
        <v>812</v>
      </c>
      <c r="N53" s="30"/>
      <c r="O53" s="30">
        <v>257</v>
      </c>
      <c r="P53" s="30"/>
      <c r="Q53" s="30">
        <v>93</v>
      </c>
      <c r="R53" s="30"/>
      <c r="S53" s="30">
        <v>215</v>
      </c>
      <c r="T53" s="30">
        <v>1622</v>
      </c>
      <c r="U53" s="30"/>
      <c r="V53" s="30"/>
      <c r="W53" s="30"/>
      <c r="X53" s="2"/>
      <c r="Y53" s="2"/>
    </row>
    <row r="54" spans="1:25" ht="15.75">
      <c r="A54" s="13" t="s">
        <v>49</v>
      </c>
      <c r="B54" s="14">
        <f t="shared" si="2"/>
        <v>62479</v>
      </c>
      <c r="C54" s="30">
        <v>31463</v>
      </c>
      <c r="D54" s="30"/>
      <c r="E54" s="30">
        <v>18174</v>
      </c>
      <c r="F54" s="30"/>
      <c r="G54" s="30">
        <v>3995</v>
      </c>
      <c r="H54" s="30"/>
      <c r="I54" s="30">
        <v>1084</v>
      </c>
      <c r="J54" s="30"/>
      <c r="K54" s="30">
        <v>1818</v>
      </c>
      <c r="L54" s="30"/>
      <c r="M54" s="30">
        <v>2453</v>
      </c>
      <c r="N54" s="30"/>
      <c r="O54" s="30">
        <v>593</v>
      </c>
      <c r="P54" s="30"/>
      <c r="Q54" s="30">
        <v>278</v>
      </c>
      <c r="R54" s="30"/>
      <c r="S54" s="30">
        <v>528</v>
      </c>
      <c r="T54" s="30">
        <v>2093</v>
      </c>
      <c r="U54" s="30"/>
      <c r="V54" s="30"/>
      <c r="W54" s="30"/>
      <c r="X54" s="2"/>
      <c r="Y54" s="2"/>
    </row>
    <row r="55" spans="1:25" ht="15.75">
      <c r="A55" s="13" t="s">
        <v>50</v>
      </c>
      <c r="B55" s="14">
        <f t="shared" si="2"/>
        <v>104053</v>
      </c>
      <c r="C55" s="30">
        <v>56785</v>
      </c>
      <c r="D55" s="30"/>
      <c r="E55" s="30">
        <v>30755</v>
      </c>
      <c r="F55" s="30"/>
      <c r="G55" s="30">
        <v>4637</v>
      </c>
      <c r="H55" s="30"/>
      <c r="I55" s="30">
        <v>720</v>
      </c>
      <c r="J55" s="30"/>
      <c r="K55" s="30">
        <v>1659</v>
      </c>
      <c r="L55" s="30"/>
      <c r="M55" s="30">
        <v>1471</v>
      </c>
      <c r="N55" s="30"/>
      <c r="O55" s="30">
        <v>639</v>
      </c>
      <c r="P55" s="30"/>
      <c r="Q55" s="30">
        <v>2308</v>
      </c>
      <c r="R55" s="30"/>
      <c r="S55" s="30">
        <v>427</v>
      </c>
      <c r="T55" s="30">
        <v>4652</v>
      </c>
      <c r="U55" s="30"/>
      <c r="V55" s="30"/>
      <c r="W55" s="30"/>
      <c r="X55" s="2"/>
      <c r="Y55" s="2"/>
    </row>
    <row r="56" spans="1:25" ht="15.75">
      <c r="A56" s="13" t="s">
        <v>51</v>
      </c>
      <c r="B56" s="14">
        <f t="shared" si="2"/>
        <v>34103</v>
      </c>
      <c r="C56" s="30">
        <v>16088</v>
      </c>
      <c r="D56" s="30"/>
      <c r="E56" s="30">
        <v>12275</v>
      </c>
      <c r="F56" s="30"/>
      <c r="G56" s="30">
        <v>1303</v>
      </c>
      <c r="H56" s="30"/>
      <c r="I56" s="30">
        <v>350</v>
      </c>
      <c r="J56" s="30"/>
      <c r="K56" s="30">
        <v>678</v>
      </c>
      <c r="L56" s="30"/>
      <c r="M56" s="30">
        <v>713</v>
      </c>
      <c r="N56" s="30"/>
      <c r="O56" s="30">
        <v>202</v>
      </c>
      <c r="P56" s="30"/>
      <c r="Q56" s="30">
        <v>111</v>
      </c>
      <c r="R56" s="30"/>
      <c r="S56" s="30">
        <v>223</v>
      </c>
      <c r="T56" s="30">
        <v>2160</v>
      </c>
      <c r="U56" s="30"/>
      <c r="V56" s="30"/>
      <c r="W56" s="30"/>
      <c r="X56" s="2"/>
      <c r="Y56" s="2"/>
    </row>
    <row r="57" spans="1:25" ht="15.75">
      <c r="A57" s="13" t="s">
        <v>52</v>
      </c>
      <c r="B57" s="14">
        <f t="shared" si="2"/>
        <v>97354</v>
      </c>
      <c r="C57" s="30">
        <v>48130</v>
      </c>
      <c r="D57" s="30"/>
      <c r="E57" s="30">
        <v>33533</v>
      </c>
      <c r="F57" s="30"/>
      <c r="G57" s="30">
        <v>5850</v>
      </c>
      <c r="H57" s="30"/>
      <c r="I57" s="30">
        <v>1059</v>
      </c>
      <c r="J57" s="30"/>
      <c r="K57" s="30">
        <v>1810</v>
      </c>
      <c r="L57" s="30"/>
      <c r="M57" s="30">
        <v>2527</v>
      </c>
      <c r="N57" s="30"/>
      <c r="O57" s="30">
        <v>725</v>
      </c>
      <c r="P57" s="30"/>
      <c r="Q57" s="30">
        <v>371</v>
      </c>
      <c r="R57" s="30"/>
      <c r="S57" s="30">
        <v>827</v>
      </c>
      <c r="T57" s="30">
        <v>2522</v>
      </c>
      <c r="U57" s="30"/>
      <c r="V57" s="30"/>
      <c r="W57" s="30"/>
      <c r="X57" s="2"/>
      <c r="Y57" s="2"/>
    </row>
    <row r="58" spans="1:25" ht="15.75">
      <c r="A58" s="13" t="s">
        <v>53</v>
      </c>
      <c r="B58" s="14">
        <f t="shared" si="2"/>
        <v>55986</v>
      </c>
      <c r="C58" s="30">
        <v>30332</v>
      </c>
      <c r="D58" s="30"/>
      <c r="E58" s="30">
        <v>16132</v>
      </c>
      <c r="F58" s="30"/>
      <c r="G58" s="30">
        <v>3076</v>
      </c>
      <c r="H58" s="30"/>
      <c r="I58" s="30">
        <v>671</v>
      </c>
      <c r="J58" s="30"/>
      <c r="K58" s="30">
        <v>1453</v>
      </c>
      <c r="L58" s="30"/>
      <c r="M58" s="30">
        <v>1650</v>
      </c>
      <c r="N58" s="30"/>
      <c r="O58" s="30">
        <v>444</v>
      </c>
      <c r="P58" s="30"/>
      <c r="Q58" s="30">
        <v>200</v>
      </c>
      <c r="R58" s="30"/>
      <c r="S58" s="30">
        <v>442</v>
      </c>
      <c r="T58" s="30">
        <v>1586</v>
      </c>
      <c r="U58" s="30"/>
      <c r="V58" s="30"/>
      <c r="W58" s="30"/>
      <c r="X58" s="2"/>
      <c r="Y58" s="2"/>
    </row>
    <row r="59" spans="1:25" ht="15.75">
      <c r="A59" s="13" t="s">
        <v>54</v>
      </c>
      <c r="B59" s="14">
        <f t="shared" si="2"/>
        <v>12492</v>
      </c>
      <c r="C59" s="30">
        <v>5008</v>
      </c>
      <c r="D59" s="30"/>
      <c r="E59" s="30">
        <v>5070</v>
      </c>
      <c r="F59" s="30"/>
      <c r="G59" s="30">
        <v>970</v>
      </c>
      <c r="H59" s="30"/>
      <c r="I59" s="30">
        <v>122</v>
      </c>
      <c r="J59" s="30"/>
      <c r="K59" s="30">
        <v>315</v>
      </c>
      <c r="L59" s="30"/>
      <c r="M59" s="30">
        <v>326</v>
      </c>
      <c r="N59" s="30"/>
      <c r="O59" s="30">
        <v>78</v>
      </c>
      <c r="P59" s="30"/>
      <c r="Q59" s="30">
        <v>56</v>
      </c>
      <c r="R59" s="30"/>
      <c r="S59" s="30">
        <v>111</v>
      </c>
      <c r="T59" s="30">
        <v>436</v>
      </c>
      <c r="U59" s="30"/>
      <c r="V59" s="30"/>
      <c r="W59" s="30"/>
      <c r="X59" s="2"/>
      <c r="Y59" s="2"/>
    </row>
    <row r="60" spans="1:25" ht="15.75">
      <c r="A60" s="13" t="s">
        <v>55</v>
      </c>
      <c r="B60" s="14">
        <f t="shared" si="2"/>
        <v>7530</v>
      </c>
      <c r="C60" s="30">
        <v>2957</v>
      </c>
      <c r="D60" s="30"/>
      <c r="E60" s="30">
        <v>3334</v>
      </c>
      <c r="F60" s="30"/>
      <c r="G60" s="30">
        <v>396</v>
      </c>
      <c r="H60" s="30"/>
      <c r="I60" s="30">
        <v>98</v>
      </c>
      <c r="J60" s="30"/>
      <c r="K60" s="30">
        <v>197</v>
      </c>
      <c r="L60" s="30"/>
      <c r="M60" s="30">
        <v>122</v>
      </c>
      <c r="N60" s="30"/>
      <c r="O60" s="30">
        <v>56</v>
      </c>
      <c r="P60" s="30"/>
      <c r="Q60" s="30">
        <v>24</v>
      </c>
      <c r="R60" s="30"/>
      <c r="S60" s="30">
        <v>101</v>
      </c>
      <c r="T60" s="30">
        <v>245</v>
      </c>
      <c r="U60" s="30"/>
      <c r="V60" s="30"/>
      <c r="W60" s="30"/>
      <c r="X60" s="2"/>
      <c r="Y60" s="2"/>
    </row>
    <row r="61" spans="1:25" ht="15.75">
      <c r="A61" s="13" t="s">
        <v>56</v>
      </c>
      <c r="B61" s="14">
        <f t="shared" si="2"/>
        <v>12024</v>
      </c>
      <c r="C61" s="30">
        <v>5267</v>
      </c>
      <c r="D61" s="30"/>
      <c r="E61" s="30">
        <v>4571</v>
      </c>
      <c r="F61" s="30"/>
      <c r="G61" s="30">
        <v>562</v>
      </c>
      <c r="H61" s="30"/>
      <c r="I61" s="30">
        <v>156</v>
      </c>
      <c r="J61" s="30"/>
      <c r="K61" s="30">
        <v>274</v>
      </c>
      <c r="L61" s="30"/>
      <c r="M61" s="30">
        <v>333</v>
      </c>
      <c r="N61" s="30"/>
      <c r="O61" s="30">
        <v>97</v>
      </c>
      <c r="P61" s="30"/>
      <c r="Q61" s="30">
        <v>53</v>
      </c>
      <c r="R61" s="30"/>
      <c r="S61" s="30">
        <v>127</v>
      </c>
      <c r="T61" s="30">
        <v>584</v>
      </c>
      <c r="U61" s="30"/>
      <c r="V61" s="30"/>
      <c r="W61" s="30"/>
      <c r="X61" s="2"/>
      <c r="Y61" s="2"/>
    </row>
    <row r="62" spans="1:25" ht="15.75">
      <c r="A62" s="13" t="s">
        <v>57</v>
      </c>
      <c r="B62" s="14">
        <f t="shared" si="2"/>
        <v>34901</v>
      </c>
      <c r="C62" s="30">
        <v>11973</v>
      </c>
      <c r="D62" s="30"/>
      <c r="E62" s="30">
        <v>17637</v>
      </c>
      <c r="F62" s="30"/>
      <c r="G62" s="30">
        <v>1615</v>
      </c>
      <c r="H62" s="30"/>
      <c r="I62" s="30">
        <v>338</v>
      </c>
      <c r="J62" s="30"/>
      <c r="K62" s="30">
        <v>530</v>
      </c>
      <c r="L62" s="30"/>
      <c r="M62" s="30">
        <v>539</v>
      </c>
      <c r="N62" s="30"/>
      <c r="O62" s="30">
        <v>175</v>
      </c>
      <c r="P62" s="30"/>
      <c r="Q62" s="30">
        <v>122</v>
      </c>
      <c r="R62" s="30"/>
      <c r="S62" s="30">
        <v>415</v>
      </c>
      <c r="T62" s="30">
        <v>1557</v>
      </c>
      <c r="U62" s="30"/>
      <c r="V62" s="30"/>
      <c r="W62" s="30"/>
      <c r="X62" s="2"/>
      <c r="Y62" s="2"/>
    </row>
    <row r="63" spans="1:25" ht="15.75">
      <c r="A63" s="13" t="s">
        <v>58</v>
      </c>
      <c r="B63" s="14">
        <f t="shared" si="2"/>
        <v>541899</v>
      </c>
      <c r="C63" s="30">
        <v>274862</v>
      </c>
      <c r="D63" s="30"/>
      <c r="E63" s="30">
        <v>198904</v>
      </c>
      <c r="F63" s="30"/>
      <c r="G63" s="30">
        <v>25868</v>
      </c>
      <c r="H63" s="30"/>
      <c r="I63" s="30">
        <v>3626</v>
      </c>
      <c r="J63" s="30"/>
      <c r="K63" s="30">
        <v>8593</v>
      </c>
      <c r="L63" s="30"/>
      <c r="M63" s="30">
        <v>9087</v>
      </c>
      <c r="N63" s="30"/>
      <c r="O63" s="30">
        <v>3530</v>
      </c>
      <c r="P63" s="30"/>
      <c r="Q63" s="30">
        <v>860</v>
      </c>
      <c r="R63" s="30"/>
      <c r="S63" s="30">
        <v>2564</v>
      </c>
      <c r="T63" s="30">
        <v>14005</v>
      </c>
      <c r="U63" s="30"/>
      <c r="V63" s="30"/>
      <c r="W63" s="30"/>
      <c r="X63" s="2"/>
      <c r="Y63" s="2"/>
    </row>
    <row r="64" spans="1:25" ht="15.75">
      <c r="A64" s="13" t="s">
        <v>59</v>
      </c>
      <c r="B64" s="14">
        <f t="shared" si="2"/>
        <v>25533</v>
      </c>
      <c r="C64" s="30">
        <v>11467</v>
      </c>
      <c r="D64" s="30"/>
      <c r="E64" s="30">
        <v>9577</v>
      </c>
      <c r="F64" s="30"/>
      <c r="G64" s="30">
        <v>1172</v>
      </c>
      <c r="H64" s="30"/>
      <c r="I64" s="30">
        <v>231</v>
      </c>
      <c r="J64" s="30"/>
      <c r="K64" s="30">
        <v>588</v>
      </c>
      <c r="L64" s="30"/>
      <c r="M64" s="30">
        <v>573</v>
      </c>
      <c r="N64" s="30"/>
      <c r="O64" s="30">
        <v>160</v>
      </c>
      <c r="P64" s="30"/>
      <c r="Q64" s="30">
        <v>79</v>
      </c>
      <c r="R64" s="30"/>
      <c r="S64" s="30">
        <v>155</v>
      </c>
      <c r="T64" s="30">
        <v>1531</v>
      </c>
      <c r="U64" s="30"/>
      <c r="V64" s="30"/>
      <c r="W64" s="30"/>
      <c r="X64" s="2"/>
      <c r="Y64" s="2"/>
    </row>
    <row r="65" spans="1:25" ht="15.75">
      <c r="A65" s="13" t="s">
        <v>60</v>
      </c>
      <c r="B65" s="14">
        <f t="shared" si="2"/>
        <v>18811</v>
      </c>
      <c r="C65" s="30">
        <v>7108</v>
      </c>
      <c r="D65" s="30"/>
      <c r="E65" s="30">
        <v>9190</v>
      </c>
      <c r="F65" s="30"/>
      <c r="G65" s="30">
        <v>732</v>
      </c>
      <c r="H65" s="30"/>
      <c r="I65" s="30">
        <v>196</v>
      </c>
      <c r="J65" s="30"/>
      <c r="K65" s="30">
        <v>253</v>
      </c>
      <c r="L65" s="30"/>
      <c r="M65" s="30">
        <v>276</v>
      </c>
      <c r="N65" s="30"/>
      <c r="O65" s="30">
        <v>86</v>
      </c>
      <c r="P65" s="30"/>
      <c r="Q65" s="30">
        <v>46</v>
      </c>
      <c r="R65" s="30"/>
      <c r="S65" s="30">
        <v>236</v>
      </c>
      <c r="T65" s="30">
        <v>688</v>
      </c>
      <c r="U65" s="30"/>
      <c r="V65" s="30"/>
      <c r="W65" s="30"/>
      <c r="X65" s="2"/>
      <c r="Y65" s="2"/>
    </row>
    <row r="66" spans="1:25" ht="15.75">
      <c r="A66" s="13" t="s">
        <v>61</v>
      </c>
      <c r="B66" s="14">
        <f t="shared" si="2"/>
        <v>37844</v>
      </c>
      <c r="C66" s="30">
        <v>24138</v>
      </c>
      <c r="D66" s="30"/>
      <c r="E66" s="30">
        <v>7051</v>
      </c>
      <c r="F66" s="30"/>
      <c r="G66" s="30">
        <v>883</v>
      </c>
      <c r="H66" s="30"/>
      <c r="I66" s="30">
        <v>994</v>
      </c>
      <c r="J66" s="30"/>
      <c r="K66" s="30">
        <v>2185</v>
      </c>
      <c r="L66" s="30"/>
      <c r="M66" s="30">
        <v>581</v>
      </c>
      <c r="N66" s="30"/>
      <c r="O66" s="30">
        <v>513</v>
      </c>
      <c r="P66" s="30"/>
      <c r="Q66" s="30">
        <v>105</v>
      </c>
      <c r="R66" s="30"/>
      <c r="S66" s="30">
        <v>364</v>
      </c>
      <c r="T66" s="30">
        <v>1030</v>
      </c>
      <c r="U66" s="30"/>
      <c r="V66" s="30"/>
      <c r="W66" s="30"/>
      <c r="X66" s="2"/>
      <c r="Y66" s="2"/>
    </row>
    <row r="67" spans="1:25" ht="15.75">
      <c r="A67" s="13" t="s">
        <v>62</v>
      </c>
      <c r="B67" s="14">
        <f t="shared" si="2"/>
        <v>79790</v>
      </c>
      <c r="C67" s="30">
        <v>42981</v>
      </c>
      <c r="D67" s="30"/>
      <c r="E67" s="30">
        <v>21979</v>
      </c>
      <c r="F67" s="30"/>
      <c r="G67" s="30">
        <v>3917</v>
      </c>
      <c r="H67" s="30"/>
      <c r="I67" s="30">
        <v>1185</v>
      </c>
      <c r="J67" s="30"/>
      <c r="K67" s="30">
        <v>3687</v>
      </c>
      <c r="L67" s="30"/>
      <c r="M67" s="30">
        <v>1791</v>
      </c>
      <c r="N67" s="30"/>
      <c r="O67" s="30">
        <v>806</v>
      </c>
      <c r="P67" s="30"/>
      <c r="Q67" s="30">
        <v>244</v>
      </c>
      <c r="R67" s="30"/>
      <c r="S67" s="30">
        <v>546</v>
      </c>
      <c r="T67" s="30">
        <v>2654</v>
      </c>
      <c r="U67" s="30"/>
      <c r="V67" s="30"/>
      <c r="W67" s="30"/>
      <c r="X67" s="2"/>
      <c r="Y67" s="2"/>
    </row>
    <row r="68" spans="1:25" ht="15.75">
      <c r="A68" s="13" t="s">
        <v>63</v>
      </c>
      <c r="B68" s="14">
        <f t="shared" si="2"/>
        <v>26494</v>
      </c>
      <c r="C68" s="30">
        <v>12763</v>
      </c>
      <c r="D68" s="30"/>
      <c r="E68" s="30">
        <v>9380</v>
      </c>
      <c r="F68" s="30"/>
      <c r="G68" s="30">
        <v>1135</v>
      </c>
      <c r="H68" s="30"/>
      <c r="I68" s="30">
        <v>384</v>
      </c>
      <c r="J68" s="30"/>
      <c r="K68" s="30">
        <v>557</v>
      </c>
      <c r="L68" s="30"/>
      <c r="M68" s="30">
        <v>708</v>
      </c>
      <c r="N68" s="30"/>
      <c r="O68" s="30">
        <v>212</v>
      </c>
      <c r="P68" s="30"/>
      <c r="Q68" s="30">
        <v>98</v>
      </c>
      <c r="R68" s="30"/>
      <c r="S68" s="30">
        <v>218</v>
      </c>
      <c r="T68" s="30">
        <v>1039</v>
      </c>
      <c r="U68" s="30"/>
      <c r="V68" s="30"/>
      <c r="W68" s="30"/>
      <c r="X68" s="2"/>
      <c r="Y68" s="2"/>
    </row>
    <row r="69" spans="1:25" ht="15.75">
      <c r="A69" s="13" t="s">
        <v>64</v>
      </c>
      <c r="B69" s="14">
        <f t="shared" si="2"/>
        <v>20724</v>
      </c>
      <c r="C69" s="30">
        <v>8991</v>
      </c>
      <c r="D69" s="30"/>
      <c r="E69" s="30">
        <v>8350</v>
      </c>
      <c r="F69" s="30"/>
      <c r="G69" s="30">
        <v>1203</v>
      </c>
      <c r="H69" s="30"/>
      <c r="I69" s="30">
        <v>258</v>
      </c>
      <c r="J69" s="30"/>
      <c r="K69" s="30">
        <v>442</v>
      </c>
      <c r="L69" s="30"/>
      <c r="M69" s="30">
        <v>504</v>
      </c>
      <c r="N69" s="30"/>
      <c r="O69" s="30">
        <v>137</v>
      </c>
      <c r="P69" s="30"/>
      <c r="Q69" s="30">
        <v>94</v>
      </c>
      <c r="R69" s="30"/>
      <c r="S69" s="30">
        <v>205</v>
      </c>
      <c r="T69" s="30">
        <v>540</v>
      </c>
      <c r="U69" s="30"/>
      <c r="V69" s="30"/>
      <c r="W69" s="30"/>
      <c r="X69" s="2"/>
      <c r="Y69" s="2"/>
    </row>
    <row r="70" spans="1:25" ht="15.75">
      <c r="A70" s="13" t="s">
        <v>65</v>
      </c>
      <c r="B70" s="14">
        <f t="shared" si="2"/>
        <v>32402</v>
      </c>
      <c r="C70" s="30">
        <v>12395</v>
      </c>
      <c r="D70" s="30"/>
      <c r="E70" s="30">
        <v>14038</v>
      </c>
      <c r="F70" s="30"/>
      <c r="G70" s="30">
        <v>2609</v>
      </c>
      <c r="H70" s="30"/>
      <c r="I70" s="30">
        <v>321</v>
      </c>
      <c r="J70" s="30"/>
      <c r="K70" s="30">
        <v>617</v>
      </c>
      <c r="L70" s="30"/>
      <c r="M70" s="30">
        <v>629</v>
      </c>
      <c r="N70" s="30"/>
      <c r="O70" s="30">
        <v>184</v>
      </c>
      <c r="P70" s="30"/>
      <c r="Q70" s="30">
        <v>137</v>
      </c>
      <c r="R70" s="30"/>
      <c r="S70" s="30">
        <v>420</v>
      </c>
      <c r="T70" s="30">
        <v>1052</v>
      </c>
      <c r="U70" s="30"/>
      <c r="V70" s="30"/>
      <c r="W70" s="30"/>
      <c r="X70" s="2"/>
      <c r="Y70" s="2"/>
    </row>
    <row r="71" spans="1:25" ht="15.75">
      <c r="A71" s="13" t="s">
        <v>66</v>
      </c>
      <c r="B71" s="14">
        <f t="shared" si="2"/>
        <v>339931</v>
      </c>
      <c r="C71" s="30">
        <v>217511</v>
      </c>
      <c r="D71" s="30"/>
      <c r="E71" s="30">
        <v>82585</v>
      </c>
      <c r="F71" s="30"/>
      <c r="G71" s="30">
        <v>10538</v>
      </c>
      <c r="H71" s="30"/>
      <c r="I71" s="30">
        <v>2695</v>
      </c>
      <c r="J71" s="30"/>
      <c r="K71" s="30">
        <v>5770</v>
      </c>
      <c r="L71" s="30"/>
      <c r="M71" s="30">
        <v>4507</v>
      </c>
      <c r="N71" s="30"/>
      <c r="O71" s="30">
        <v>2027</v>
      </c>
      <c r="P71" s="30"/>
      <c r="Q71" s="30">
        <v>567</v>
      </c>
      <c r="R71" s="30"/>
      <c r="S71" s="30">
        <v>1457</v>
      </c>
      <c r="T71" s="30">
        <v>12274</v>
      </c>
      <c r="U71" s="30"/>
      <c r="V71" s="30"/>
      <c r="W71" s="30"/>
      <c r="X71" s="2"/>
      <c r="Y71" s="2"/>
    </row>
    <row r="72" spans="1:25" ht="15.75">
      <c r="A72" s="13" t="s">
        <v>67</v>
      </c>
      <c r="B72" s="14">
        <f t="shared" si="2"/>
        <v>13535</v>
      </c>
      <c r="C72" s="30">
        <v>3984</v>
      </c>
      <c r="D72" s="30"/>
      <c r="E72" s="30">
        <v>7137</v>
      </c>
      <c r="F72" s="30"/>
      <c r="G72" s="30">
        <v>1106</v>
      </c>
      <c r="H72" s="30"/>
      <c r="I72" s="30">
        <v>85</v>
      </c>
      <c r="J72" s="30"/>
      <c r="K72" s="30">
        <v>298</v>
      </c>
      <c r="L72" s="30"/>
      <c r="M72" s="30">
        <v>246</v>
      </c>
      <c r="N72" s="30"/>
      <c r="O72" s="30">
        <v>44</v>
      </c>
      <c r="P72" s="30"/>
      <c r="Q72" s="30">
        <v>48</v>
      </c>
      <c r="R72" s="30"/>
      <c r="S72" s="30">
        <v>140</v>
      </c>
      <c r="T72" s="30">
        <v>447</v>
      </c>
      <c r="U72" s="30"/>
      <c r="V72" s="30"/>
      <c r="W72" s="30"/>
      <c r="X72" s="2"/>
      <c r="Y72" s="2"/>
    </row>
    <row r="73" spans="1:25" ht="15.75">
      <c r="A73" s="13" t="s">
        <v>68</v>
      </c>
      <c r="B73" s="14">
        <f t="shared" si="2"/>
        <v>8287</v>
      </c>
      <c r="C73" s="30">
        <v>3301</v>
      </c>
      <c r="D73" s="30"/>
      <c r="E73" s="30">
        <v>3660</v>
      </c>
      <c r="F73" s="30"/>
      <c r="G73" s="30">
        <v>496</v>
      </c>
      <c r="H73" s="30"/>
      <c r="I73" s="30">
        <v>79</v>
      </c>
      <c r="J73" s="30"/>
      <c r="K73" s="30">
        <v>139</v>
      </c>
      <c r="L73" s="30"/>
      <c r="M73" s="30">
        <v>146</v>
      </c>
      <c r="N73" s="30"/>
      <c r="O73" s="30">
        <v>44</v>
      </c>
      <c r="P73" s="30"/>
      <c r="Q73" s="30">
        <v>27</v>
      </c>
      <c r="R73" s="30"/>
      <c r="S73" s="30">
        <v>96</v>
      </c>
      <c r="T73" s="30">
        <v>299</v>
      </c>
      <c r="U73" s="30"/>
      <c r="V73" s="30"/>
      <c r="W73" s="30"/>
      <c r="X73" s="2"/>
      <c r="Y73" s="2"/>
    </row>
    <row r="74" spans="1:25" ht="15.75">
      <c r="A74" s="20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"/>
      <c r="V74" s="2"/>
      <c r="W74" s="2"/>
      <c r="X74" s="2"/>
      <c r="Y74" s="2"/>
    </row>
    <row r="75" spans="1:25" ht="15.75">
      <c r="A75" s="34" t="s">
        <v>85</v>
      </c>
      <c r="B75" s="14"/>
      <c r="C75" s="14"/>
      <c r="D75" s="14"/>
      <c r="E75" s="14"/>
      <c r="F75" s="14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2"/>
      <c r="V75" s="2"/>
      <c r="W75" s="2"/>
      <c r="X75" s="2"/>
      <c r="Y75" s="2"/>
    </row>
    <row r="76" spans="1:25" ht="15.75">
      <c r="A76" s="2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2"/>
      <c r="V76" s="2"/>
      <c r="W76" s="2"/>
      <c r="X76" s="2"/>
      <c r="Y76" s="2"/>
    </row>
    <row r="77" spans="1:25" ht="15.75">
      <c r="A77" s="2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2"/>
      <c r="V77" s="2"/>
      <c r="W77" s="2"/>
      <c r="X77" s="2"/>
      <c r="Y77" s="2"/>
    </row>
    <row r="78" spans="1:25" ht="15.75">
      <c r="A78" s="2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2"/>
      <c r="V78" s="2"/>
      <c r="W78" s="2"/>
      <c r="X78" s="2"/>
      <c r="Y78" s="2"/>
    </row>
    <row r="79" spans="1:25" ht="15.75">
      <c r="A79" s="2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2"/>
      <c r="V79" s="2"/>
      <c r="W79" s="2"/>
      <c r="X79" s="2"/>
      <c r="Y79" s="2"/>
    </row>
    <row r="80" spans="1:25" ht="15.75">
      <c r="A80" s="2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2"/>
      <c r="V80" s="2"/>
      <c r="W80" s="2"/>
      <c r="X80" s="2"/>
      <c r="Y80" s="2"/>
    </row>
    <row r="81" spans="1:25" ht="15.75">
      <c r="A81" s="2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2"/>
      <c r="V81" s="2"/>
      <c r="W81" s="2"/>
      <c r="X81" s="2"/>
      <c r="Y81" s="2"/>
    </row>
    <row r="82" spans="1:25" ht="15.75">
      <c r="A82" s="2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2"/>
      <c r="V82" s="2"/>
      <c r="W82" s="2"/>
      <c r="X82" s="2"/>
      <c r="Y82" s="2"/>
    </row>
    <row r="83" spans="1:25" ht="15.75">
      <c r="A83" s="2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2"/>
      <c r="V83" s="2"/>
      <c r="W83" s="2"/>
      <c r="X83" s="2"/>
      <c r="Y83" s="2"/>
    </row>
    <row r="84" spans="1:25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</sheetData>
  <sheetProtection/>
  <hyperlinks>
    <hyperlink ref="A75" r:id="rId1" display="SOURCE:  New York State Board of Elections, www.elections.ny.gov (last viewed April 29, 2019)."/>
  </hyperlinks>
  <printOptions/>
  <pageMargins left="0.5" right="0.5" top="0.75" bottom="0.75" header="0.5" footer="0.5"/>
  <pageSetup fitToHeight="2" fitToWidth="1" horizontalDpi="600" verticalDpi="600" orientation="landscape" scale="5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0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18.77734375" style="0" customWidth="1"/>
    <col min="2" max="3" width="13.77734375" style="0" customWidth="1"/>
    <col min="4" max="4" width="1.77734375" style="0" customWidth="1"/>
    <col min="5" max="5" width="13.77734375" style="0" customWidth="1"/>
    <col min="6" max="6" width="1.77734375" style="0" customWidth="1"/>
    <col min="7" max="7" width="13.77734375" style="0" customWidth="1"/>
    <col min="8" max="8" width="1.77734375" style="0" customWidth="1"/>
    <col min="9" max="9" width="13.77734375" style="0" customWidth="1"/>
    <col min="10" max="10" width="1.77734375" style="0" customWidth="1"/>
    <col min="11" max="11" width="13.77734375" style="0" customWidth="1"/>
    <col min="12" max="12" width="1.77734375" style="0" customWidth="1"/>
    <col min="13" max="13" width="13.77734375" style="0" customWidth="1"/>
    <col min="14" max="14" width="1.77734375" style="0" customWidth="1"/>
  </cols>
  <sheetData>
    <row r="1" spans="1:20" ht="20.25">
      <c r="A1" s="22" t="s">
        <v>86</v>
      </c>
      <c r="B1" s="3"/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0.25">
      <c r="A2" s="23" t="s">
        <v>71</v>
      </c>
      <c r="B2" s="3"/>
      <c r="C2" s="3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"/>
      <c r="R3" s="2"/>
      <c r="S3" s="2"/>
      <c r="T3" s="2"/>
    </row>
    <row r="4" spans="1:20" ht="29.25">
      <c r="A4" s="5"/>
      <c r="B4" s="7"/>
      <c r="C4" s="27" t="s">
        <v>74</v>
      </c>
      <c r="D4" s="7"/>
      <c r="E4" s="27" t="s">
        <v>87</v>
      </c>
      <c r="F4" s="7"/>
      <c r="G4" s="27" t="s">
        <v>74</v>
      </c>
      <c r="H4" s="6"/>
      <c r="I4" s="27" t="s">
        <v>87</v>
      </c>
      <c r="J4" s="6"/>
      <c r="K4" s="27" t="s">
        <v>74</v>
      </c>
      <c r="L4" s="7"/>
      <c r="M4" s="32" t="s">
        <v>90</v>
      </c>
      <c r="N4" s="6"/>
      <c r="O4" s="27" t="s">
        <v>91</v>
      </c>
      <c r="P4" s="6"/>
      <c r="Q4" s="2"/>
      <c r="R4" s="2"/>
      <c r="S4" s="2"/>
      <c r="T4" s="2"/>
    </row>
    <row r="5" spans="1:20" ht="43.5">
      <c r="A5" s="10" t="s">
        <v>0</v>
      </c>
      <c r="B5" s="11" t="s">
        <v>75</v>
      </c>
      <c r="C5" s="11" t="s">
        <v>70</v>
      </c>
      <c r="D5" s="11"/>
      <c r="E5" s="11" t="s">
        <v>1</v>
      </c>
      <c r="F5" s="11"/>
      <c r="G5" s="25" t="s">
        <v>88</v>
      </c>
      <c r="H5" s="12"/>
      <c r="I5" s="25" t="s">
        <v>89</v>
      </c>
      <c r="J5" s="12"/>
      <c r="K5" s="24" t="s">
        <v>79</v>
      </c>
      <c r="L5" s="11"/>
      <c r="M5" s="12" t="s">
        <v>69</v>
      </c>
      <c r="N5" s="12"/>
      <c r="O5" s="11" t="s">
        <v>2</v>
      </c>
      <c r="P5" s="24" t="s">
        <v>92</v>
      </c>
      <c r="Q5" s="2"/>
      <c r="R5" s="2"/>
      <c r="S5" s="2"/>
      <c r="T5" s="2"/>
    </row>
    <row r="6" spans="1:20" ht="15.75">
      <c r="A6" s="13"/>
      <c r="B6" s="8"/>
      <c r="C6" s="8"/>
      <c r="D6" s="8"/>
      <c r="E6" s="8"/>
      <c r="F6" s="8"/>
      <c r="G6" s="9"/>
      <c r="H6" s="9"/>
      <c r="I6" s="9"/>
      <c r="J6" s="9"/>
      <c r="K6" s="8"/>
      <c r="L6" s="8"/>
      <c r="M6" s="9"/>
      <c r="N6" s="9"/>
      <c r="O6" s="8"/>
      <c r="P6" s="8"/>
      <c r="Q6" s="2"/>
      <c r="R6" s="2"/>
      <c r="S6" s="2"/>
      <c r="T6" s="2"/>
    </row>
    <row r="7" spans="1:20" ht="15.75">
      <c r="A7" s="13" t="s">
        <v>3</v>
      </c>
      <c r="B7" s="14">
        <f>+B9+B16</f>
        <v>3924990</v>
      </c>
      <c r="C7" s="14">
        <f>+C9+C16</f>
        <v>1935847</v>
      </c>
      <c r="D7" s="14"/>
      <c r="E7" s="14">
        <f>+E9+E16</f>
        <v>1108016</v>
      </c>
      <c r="F7" s="14"/>
      <c r="G7" s="14">
        <f>+G9+G16</f>
        <v>121882</v>
      </c>
      <c r="H7" s="14"/>
      <c r="I7" s="14">
        <f>+I9+I16</f>
        <v>246627</v>
      </c>
      <c r="J7" s="14"/>
      <c r="K7" s="14">
        <f>+K9+K16</f>
        <v>175328</v>
      </c>
      <c r="L7" s="14"/>
      <c r="M7" s="14">
        <f>+M9+M16</f>
        <v>97906</v>
      </c>
      <c r="N7" s="15"/>
      <c r="O7" s="14">
        <f>+O9+O16</f>
        <v>26583</v>
      </c>
      <c r="P7" s="14">
        <f>+P9+P16</f>
        <v>212801</v>
      </c>
      <c r="Q7" s="2"/>
      <c r="R7" s="2"/>
      <c r="S7" s="2"/>
      <c r="T7" s="2"/>
    </row>
    <row r="8" spans="1:20" ht="15.75">
      <c r="A8" s="2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  <c r="N8" s="15"/>
      <c r="O8" s="14"/>
      <c r="P8" s="14"/>
      <c r="Q8" s="2"/>
      <c r="R8" s="2"/>
      <c r="S8" s="2"/>
      <c r="T8" s="2"/>
    </row>
    <row r="9" spans="1:20" ht="15.75">
      <c r="A9" s="13" t="s">
        <v>4</v>
      </c>
      <c r="B9" s="14">
        <f>SUM(B10:B14)</f>
        <v>1035932</v>
      </c>
      <c r="C9" s="14">
        <f>SUM(C10:C14)</f>
        <v>674683</v>
      </c>
      <c r="D9" s="14"/>
      <c r="E9" s="14">
        <f>SUM(E10:E14)</f>
        <v>150647</v>
      </c>
      <c r="F9" s="14"/>
      <c r="G9" s="14">
        <f>SUM(G10:G14)</f>
        <v>23316</v>
      </c>
      <c r="H9" s="14"/>
      <c r="I9" s="14">
        <f>SUM(I10:I14)</f>
        <v>25303</v>
      </c>
      <c r="J9" s="14"/>
      <c r="K9" s="14">
        <f>SUM(K10:K14)</f>
        <v>67620</v>
      </c>
      <c r="L9" s="14"/>
      <c r="M9" s="14">
        <f>SUM(M10:M14)</f>
        <v>28711</v>
      </c>
      <c r="N9" s="14"/>
      <c r="O9" s="14">
        <f>SUM(O10:O14)</f>
        <v>5031</v>
      </c>
      <c r="P9" s="14">
        <f>SUM(P10:P14)</f>
        <v>60621</v>
      </c>
      <c r="Q9" s="2"/>
      <c r="R9" s="2"/>
      <c r="S9" s="2"/>
      <c r="T9" s="2"/>
    </row>
    <row r="10" spans="1:20" ht="15.75">
      <c r="A10" s="13" t="s">
        <v>5</v>
      </c>
      <c r="B10" s="14">
        <f>SUM(C10:P10)</f>
        <v>141227</v>
      </c>
      <c r="C10" s="16">
        <v>110229</v>
      </c>
      <c r="D10" s="16"/>
      <c r="E10" s="16">
        <v>10773</v>
      </c>
      <c r="F10" s="16"/>
      <c r="G10" s="16">
        <v>1832</v>
      </c>
      <c r="H10" s="16"/>
      <c r="I10" s="16">
        <v>2165</v>
      </c>
      <c r="J10" s="16"/>
      <c r="K10" s="16">
        <v>4777</v>
      </c>
      <c r="L10" s="16"/>
      <c r="M10" s="16">
        <v>2353</v>
      </c>
      <c r="N10" s="16"/>
      <c r="O10" s="16">
        <v>387</v>
      </c>
      <c r="P10" s="16">
        <v>8711</v>
      </c>
      <c r="Q10" s="2"/>
      <c r="R10" s="2"/>
      <c r="S10" s="2"/>
      <c r="T10" s="2"/>
    </row>
    <row r="11" spans="1:20" ht="15.75">
      <c r="A11" s="13" t="s">
        <v>6</v>
      </c>
      <c r="B11" s="14">
        <f>SUM(C11:P11)</f>
        <v>307980</v>
      </c>
      <c r="C11" s="16">
        <v>201333</v>
      </c>
      <c r="D11" s="16"/>
      <c r="E11" s="16">
        <v>36468</v>
      </c>
      <c r="F11" s="16"/>
      <c r="G11" s="16">
        <v>5913</v>
      </c>
      <c r="H11" s="16"/>
      <c r="I11" s="16">
        <v>6960</v>
      </c>
      <c r="J11" s="16"/>
      <c r="K11" s="16">
        <v>25776</v>
      </c>
      <c r="L11" s="16"/>
      <c r="M11" s="16">
        <v>9603</v>
      </c>
      <c r="N11" s="16"/>
      <c r="O11" s="16">
        <v>1431</v>
      </c>
      <c r="P11" s="16">
        <v>20496</v>
      </c>
      <c r="Q11" s="2"/>
      <c r="R11" s="2"/>
      <c r="S11" s="2"/>
      <c r="T11" s="2"/>
    </row>
    <row r="12" spans="1:20" ht="15.75">
      <c r="A12" s="13" t="s">
        <v>7</v>
      </c>
      <c r="B12" s="14">
        <f>SUM(C12:P12)</f>
        <v>260813</v>
      </c>
      <c r="C12" s="16">
        <v>168379</v>
      </c>
      <c r="D12" s="16"/>
      <c r="E12" s="16">
        <v>31211</v>
      </c>
      <c r="F12" s="16"/>
      <c r="G12" s="16">
        <v>8531</v>
      </c>
      <c r="H12" s="16"/>
      <c r="I12" s="16">
        <v>2878</v>
      </c>
      <c r="J12" s="16"/>
      <c r="K12" s="16">
        <v>23844</v>
      </c>
      <c r="L12" s="16"/>
      <c r="M12" s="16">
        <v>9835</v>
      </c>
      <c r="N12" s="16"/>
      <c r="O12" s="16">
        <v>1509</v>
      </c>
      <c r="P12" s="16">
        <v>14626</v>
      </c>
      <c r="Q12" s="2"/>
      <c r="R12" s="2"/>
      <c r="S12" s="2"/>
      <c r="T12" s="2"/>
    </row>
    <row r="13" spans="1:20" ht="15.75">
      <c r="A13" s="13" t="s">
        <v>8</v>
      </c>
      <c r="B13" s="14">
        <f>SUM(C13:P13)</f>
        <v>244720</v>
      </c>
      <c r="C13" s="16">
        <v>160507</v>
      </c>
      <c r="D13" s="16"/>
      <c r="E13" s="16">
        <v>41104</v>
      </c>
      <c r="F13" s="16"/>
      <c r="G13" s="16">
        <v>4777</v>
      </c>
      <c r="H13" s="16"/>
      <c r="I13" s="16">
        <v>7574</v>
      </c>
      <c r="J13" s="16"/>
      <c r="K13" s="16">
        <v>10540</v>
      </c>
      <c r="L13" s="16"/>
      <c r="M13" s="16">
        <v>5634</v>
      </c>
      <c r="N13" s="16"/>
      <c r="O13" s="16">
        <v>1228</v>
      </c>
      <c r="P13" s="16">
        <v>13356</v>
      </c>
      <c r="Q13" s="2"/>
      <c r="R13" s="2"/>
      <c r="S13" s="2"/>
      <c r="T13" s="2"/>
    </row>
    <row r="14" spans="1:20" ht="15.75">
      <c r="A14" s="13" t="s">
        <v>9</v>
      </c>
      <c r="B14" s="14">
        <f>SUM(C14:P14)</f>
        <v>81192</v>
      </c>
      <c r="C14" s="16">
        <v>34235</v>
      </c>
      <c r="D14" s="16"/>
      <c r="E14" s="16">
        <v>31091</v>
      </c>
      <c r="F14" s="16"/>
      <c r="G14" s="16">
        <v>2263</v>
      </c>
      <c r="H14" s="16"/>
      <c r="I14" s="16">
        <v>5726</v>
      </c>
      <c r="J14" s="16"/>
      <c r="K14" s="16">
        <v>2683</v>
      </c>
      <c r="L14" s="16"/>
      <c r="M14" s="16">
        <v>1286</v>
      </c>
      <c r="N14" s="16"/>
      <c r="O14" s="16">
        <v>476</v>
      </c>
      <c r="P14" s="16">
        <v>3432</v>
      </c>
      <c r="Q14" s="2"/>
      <c r="R14" s="2"/>
      <c r="S14" s="2"/>
      <c r="T14" s="2"/>
    </row>
    <row r="15" spans="1:20" ht="15.75">
      <c r="A15" s="2"/>
      <c r="B15" s="14" t="s">
        <v>10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  <c r="N15" s="15"/>
      <c r="O15" s="14"/>
      <c r="P15" s="14"/>
      <c r="Q15" s="2"/>
      <c r="R15" s="2"/>
      <c r="S15" s="2"/>
      <c r="T15" s="2"/>
    </row>
    <row r="16" spans="1:20" ht="15.75">
      <c r="A16" s="13" t="s">
        <v>11</v>
      </c>
      <c r="B16" s="14">
        <f>SUM(B17:B73)</f>
        <v>2889058</v>
      </c>
      <c r="C16" s="14">
        <f>SUM(C17:C73)</f>
        <v>1261164</v>
      </c>
      <c r="D16" s="14"/>
      <c r="E16" s="14">
        <f>SUM(E17:E73)</f>
        <v>957369</v>
      </c>
      <c r="F16" s="14"/>
      <c r="G16" s="14">
        <f>SUM(G17:G73)</f>
        <v>98566</v>
      </c>
      <c r="H16" s="14"/>
      <c r="I16" s="14">
        <f>SUM(I17:I73)</f>
        <v>221324</v>
      </c>
      <c r="J16" s="14"/>
      <c r="K16" s="14">
        <f>SUM(K17:K73)</f>
        <v>107708</v>
      </c>
      <c r="L16" s="14"/>
      <c r="M16" s="14">
        <f>SUM(M17:M73)</f>
        <v>69195</v>
      </c>
      <c r="N16" s="15"/>
      <c r="O16" s="14">
        <f>SUM(O17:O73)</f>
        <v>21552</v>
      </c>
      <c r="P16" s="14">
        <f>SUM(P17:P73)</f>
        <v>152180</v>
      </c>
      <c r="Q16" s="2"/>
      <c r="R16" s="2"/>
      <c r="S16" s="2"/>
      <c r="T16" s="2"/>
    </row>
    <row r="17" spans="1:20" ht="15.75">
      <c r="A17" s="13" t="s">
        <v>12</v>
      </c>
      <c r="B17" s="14">
        <f aca="true" t="shared" si="0" ref="B17:B22">SUM(C17:P17)</f>
        <v>89277</v>
      </c>
      <c r="C17" s="16">
        <v>50041</v>
      </c>
      <c r="D17" s="16"/>
      <c r="E17" s="16">
        <v>19107</v>
      </c>
      <c r="F17" s="16"/>
      <c r="G17" s="16">
        <v>3702</v>
      </c>
      <c r="H17" s="16"/>
      <c r="I17" s="16">
        <v>4895</v>
      </c>
      <c r="J17" s="16"/>
      <c r="K17" s="16">
        <v>5030</v>
      </c>
      <c r="L17" s="16"/>
      <c r="M17" s="16">
        <v>2954</v>
      </c>
      <c r="N17" s="16"/>
      <c r="O17" s="16">
        <v>577</v>
      </c>
      <c r="P17" s="16">
        <v>2971</v>
      </c>
      <c r="Q17" s="2"/>
      <c r="R17" s="2"/>
      <c r="S17" s="2"/>
      <c r="T17" s="2"/>
    </row>
    <row r="18" spans="1:20" ht="15.75">
      <c r="A18" s="13" t="s">
        <v>13</v>
      </c>
      <c r="B18" s="14">
        <f t="shared" si="0"/>
        <v>12294</v>
      </c>
      <c r="C18" s="16">
        <v>3426</v>
      </c>
      <c r="D18" s="16"/>
      <c r="E18" s="16">
        <v>5921</v>
      </c>
      <c r="F18" s="16"/>
      <c r="G18" s="16">
        <v>311</v>
      </c>
      <c r="H18" s="16"/>
      <c r="I18" s="16">
        <v>915</v>
      </c>
      <c r="J18" s="16"/>
      <c r="K18" s="16">
        <v>348</v>
      </c>
      <c r="L18" s="16"/>
      <c r="M18" s="16">
        <v>291</v>
      </c>
      <c r="N18" s="16"/>
      <c r="O18" s="16">
        <v>126</v>
      </c>
      <c r="P18" s="16">
        <v>956</v>
      </c>
      <c r="Q18" s="2"/>
      <c r="R18" s="2"/>
      <c r="S18" s="2"/>
      <c r="T18" s="2"/>
    </row>
    <row r="19" spans="1:20" ht="15.75">
      <c r="A19" s="13" t="s">
        <v>14</v>
      </c>
      <c r="B19" s="14">
        <f t="shared" si="0"/>
        <v>53350</v>
      </c>
      <c r="C19" s="16">
        <v>23900</v>
      </c>
      <c r="D19" s="16"/>
      <c r="E19" s="16">
        <v>16860</v>
      </c>
      <c r="F19" s="16"/>
      <c r="G19" s="16">
        <v>1597</v>
      </c>
      <c r="H19" s="16"/>
      <c r="I19" s="16">
        <v>2755</v>
      </c>
      <c r="J19" s="16"/>
      <c r="K19" s="16">
        <v>2048</v>
      </c>
      <c r="L19" s="16"/>
      <c r="M19" s="16">
        <v>1605</v>
      </c>
      <c r="N19" s="16"/>
      <c r="O19" s="16">
        <v>496</v>
      </c>
      <c r="P19" s="16">
        <v>4089</v>
      </c>
      <c r="Q19" s="2"/>
      <c r="R19" s="2"/>
      <c r="S19" s="2"/>
      <c r="T19" s="2"/>
    </row>
    <row r="20" spans="1:20" ht="15.75">
      <c r="A20" s="13" t="s">
        <v>15</v>
      </c>
      <c r="B20" s="14">
        <f t="shared" si="0"/>
        <v>20136</v>
      </c>
      <c r="C20" s="16">
        <v>7020</v>
      </c>
      <c r="D20" s="16"/>
      <c r="E20" s="16">
        <v>7617</v>
      </c>
      <c r="F20" s="16"/>
      <c r="G20" s="16">
        <v>815</v>
      </c>
      <c r="H20" s="16"/>
      <c r="I20" s="16">
        <v>1698</v>
      </c>
      <c r="J20" s="16"/>
      <c r="K20" s="16">
        <v>664</v>
      </c>
      <c r="L20" s="16"/>
      <c r="M20" s="16">
        <v>493</v>
      </c>
      <c r="N20" s="16"/>
      <c r="O20" s="16">
        <v>153</v>
      </c>
      <c r="P20" s="16">
        <v>1676</v>
      </c>
      <c r="Q20" s="2"/>
      <c r="R20" s="2"/>
      <c r="S20" s="2"/>
      <c r="T20" s="2"/>
    </row>
    <row r="21" spans="1:20" ht="15.75">
      <c r="A21" s="13" t="s">
        <v>16</v>
      </c>
      <c r="B21" s="14">
        <f t="shared" si="0"/>
        <v>21818</v>
      </c>
      <c r="C21" s="16">
        <v>9553</v>
      </c>
      <c r="D21" s="16"/>
      <c r="E21" s="16">
        <v>7269</v>
      </c>
      <c r="F21" s="16"/>
      <c r="G21" s="16">
        <v>613</v>
      </c>
      <c r="H21" s="16"/>
      <c r="I21" s="16">
        <v>1662</v>
      </c>
      <c r="J21" s="16"/>
      <c r="K21" s="16">
        <v>713</v>
      </c>
      <c r="L21" s="16"/>
      <c r="M21" s="16">
        <v>605</v>
      </c>
      <c r="N21" s="16"/>
      <c r="O21" s="16">
        <v>138</v>
      </c>
      <c r="P21" s="16">
        <v>1265</v>
      </c>
      <c r="Q21" s="2"/>
      <c r="R21" s="2"/>
      <c r="S21" s="2"/>
      <c r="T21" s="2"/>
    </row>
    <row r="22" spans="1:20" ht="15.75">
      <c r="A22" s="13" t="s">
        <v>17</v>
      </c>
      <c r="B22" s="14">
        <f t="shared" si="0"/>
        <v>35169</v>
      </c>
      <c r="C22" s="16">
        <v>13584</v>
      </c>
      <c r="D22" s="16"/>
      <c r="E22" s="16">
        <v>13126</v>
      </c>
      <c r="F22" s="16"/>
      <c r="G22" s="17">
        <v>1677</v>
      </c>
      <c r="H22" s="17"/>
      <c r="I22" s="18">
        <v>2768</v>
      </c>
      <c r="J22" s="18"/>
      <c r="K22" s="17">
        <v>1234</v>
      </c>
      <c r="L22" s="16"/>
      <c r="M22" s="18">
        <v>771</v>
      </c>
      <c r="N22" s="18"/>
      <c r="O22" s="16">
        <v>297</v>
      </c>
      <c r="P22" s="16">
        <v>1712</v>
      </c>
      <c r="Q22" s="2"/>
      <c r="R22" s="2"/>
      <c r="S22" s="2"/>
      <c r="T22" s="2"/>
    </row>
    <row r="23" spans="1:20" ht="15.75">
      <c r="A23" s="13" t="s">
        <v>18</v>
      </c>
      <c r="B23" s="14">
        <f aca="true" t="shared" si="1" ref="B23:B28">SUM(C23:P23)</f>
        <v>23335</v>
      </c>
      <c r="C23" s="16">
        <v>8368</v>
      </c>
      <c r="D23" s="16"/>
      <c r="E23" s="16">
        <v>9588</v>
      </c>
      <c r="F23" s="16"/>
      <c r="G23" s="16">
        <v>518</v>
      </c>
      <c r="H23" s="16"/>
      <c r="I23" s="16">
        <v>1408</v>
      </c>
      <c r="J23" s="16"/>
      <c r="K23" s="16">
        <v>573</v>
      </c>
      <c r="L23" s="16"/>
      <c r="M23" s="16">
        <v>471</v>
      </c>
      <c r="N23" s="16"/>
      <c r="O23" s="16">
        <v>272</v>
      </c>
      <c r="P23" s="16">
        <v>2137</v>
      </c>
      <c r="Q23" s="2"/>
      <c r="R23" s="2"/>
      <c r="S23" s="2"/>
      <c r="T23" s="2"/>
    </row>
    <row r="24" spans="1:20" ht="15.75">
      <c r="A24" s="13" t="s">
        <v>19</v>
      </c>
      <c r="B24" s="14">
        <f t="shared" si="1"/>
        <v>12268</v>
      </c>
      <c r="C24" s="16">
        <v>4082</v>
      </c>
      <c r="D24" s="16"/>
      <c r="E24" s="16">
        <v>5337</v>
      </c>
      <c r="F24" s="16"/>
      <c r="G24" s="16">
        <v>332</v>
      </c>
      <c r="H24" s="16"/>
      <c r="I24" s="16">
        <v>682</v>
      </c>
      <c r="J24" s="16"/>
      <c r="K24" s="16">
        <v>341</v>
      </c>
      <c r="L24" s="16"/>
      <c r="M24" s="16">
        <v>519</v>
      </c>
      <c r="N24" s="16"/>
      <c r="O24" s="16">
        <v>196</v>
      </c>
      <c r="P24" s="16">
        <v>779</v>
      </c>
      <c r="Q24" s="2"/>
      <c r="R24" s="2"/>
      <c r="S24" s="2"/>
      <c r="T24" s="2"/>
    </row>
    <row r="25" spans="1:20" ht="15.75">
      <c r="A25" s="13" t="s">
        <v>20</v>
      </c>
      <c r="B25" s="14">
        <f t="shared" si="1"/>
        <v>20311</v>
      </c>
      <c r="C25" s="16">
        <v>9784</v>
      </c>
      <c r="D25" s="16"/>
      <c r="E25" s="16">
        <v>5243</v>
      </c>
      <c r="F25" s="16"/>
      <c r="G25" s="16">
        <v>942</v>
      </c>
      <c r="H25" s="16"/>
      <c r="I25" s="16">
        <v>1046</v>
      </c>
      <c r="J25" s="16"/>
      <c r="K25" s="16">
        <v>871</v>
      </c>
      <c r="L25" s="16"/>
      <c r="M25" s="16">
        <v>583</v>
      </c>
      <c r="N25" s="16"/>
      <c r="O25" s="16">
        <v>209</v>
      </c>
      <c r="P25" s="16">
        <v>1633</v>
      </c>
      <c r="Q25" s="2"/>
      <c r="R25" s="2"/>
      <c r="S25" s="2"/>
      <c r="T25" s="2"/>
    </row>
    <row r="26" spans="1:20" ht="15.75">
      <c r="A26" s="13" t="s">
        <v>21</v>
      </c>
      <c r="B26" s="14">
        <f t="shared" si="1"/>
        <v>21279</v>
      </c>
      <c r="C26" s="16">
        <v>9347</v>
      </c>
      <c r="D26" s="16"/>
      <c r="E26" s="16">
        <v>6289</v>
      </c>
      <c r="F26" s="16"/>
      <c r="G26" s="16">
        <v>1069</v>
      </c>
      <c r="H26" s="16"/>
      <c r="I26" s="16">
        <v>1599</v>
      </c>
      <c r="J26" s="16"/>
      <c r="K26" s="16">
        <v>1163</v>
      </c>
      <c r="L26" s="16"/>
      <c r="M26" s="16">
        <v>735</v>
      </c>
      <c r="N26" s="16"/>
      <c r="O26" s="16">
        <v>128</v>
      </c>
      <c r="P26" s="16">
        <v>949</v>
      </c>
      <c r="Q26" s="2"/>
      <c r="R26" s="2"/>
      <c r="S26" s="2"/>
      <c r="T26" s="2"/>
    </row>
    <row r="27" spans="1:20" ht="15.75">
      <c r="A27" s="13" t="s">
        <v>22</v>
      </c>
      <c r="B27" s="14">
        <f t="shared" si="1"/>
        <v>11983</v>
      </c>
      <c r="C27" s="16">
        <v>4666</v>
      </c>
      <c r="D27" s="16"/>
      <c r="E27" s="16">
        <v>4599</v>
      </c>
      <c r="F27" s="16"/>
      <c r="G27" s="16">
        <v>351</v>
      </c>
      <c r="H27" s="16"/>
      <c r="I27" s="16">
        <v>811</v>
      </c>
      <c r="J27" s="16"/>
      <c r="K27" s="16">
        <v>421</v>
      </c>
      <c r="L27" s="16"/>
      <c r="M27" s="16">
        <v>427</v>
      </c>
      <c r="N27" s="16"/>
      <c r="O27" s="16">
        <v>131</v>
      </c>
      <c r="P27" s="16">
        <v>577</v>
      </c>
      <c r="Q27" s="2"/>
      <c r="R27" s="2"/>
      <c r="S27" s="2"/>
      <c r="T27" s="2"/>
    </row>
    <row r="28" spans="1:20" ht="15.75">
      <c r="A28" s="13" t="s">
        <v>23</v>
      </c>
      <c r="B28" s="14">
        <f t="shared" si="1"/>
        <v>13052</v>
      </c>
      <c r="C28" s="16">
        <v>4456</v>
      </c>
      <c r="D28" s="16"/>
      <c r="E28" s="16">
        <v>5507</v>
      </c>
      <c r="F28" s="16"/>
      <c r="G28" s="16">
        <v>350</v>
      </c>
      <c r="H28" s="16"/>
      <c r="I28" s="16">
        <v>881</v>
      </c>
      <c r="J28" s="16"/>
      <c r="K28" s="16">
        <v>510</v>
      </c>
      <c r="L28" s="16"/>
      <c r="M28" s="16">
        <v>511</v>
      </c>
      <c r="N28" s="16"/>
      <c r="O28" s="16">
        <v>121</v>
      </c>
      <c r="P28" s="16">
        <v>716</v>
      </c>
      <c r="Q28" s="2"/>
      <c r="R28" s="2"/>
      <c r="S28" s="2"/>
      <c r="T28" s="2"/>
    </row>
    <row r="29" spans="1:20" ht="15.75">
      <c r="A29" s="13" t="s">
        <v>24</v>
      </c>
      <c r="B29" s="14">
        <f aca="true" t="shared" si="2" ref="B29:B73">SUM(C29:P29)</f>
        <v>77738</v>
      </c>
      <c r="C29" s="16">
        <v>32697</v>
      </c>
      <c r="D29" s="16"/>
      <c r="E29" s="16">
        <v>26092</v>
      </c>
      <c r="F29" s="16"/>
      <c r="G29" s="16">
        <v>2505</v>
      </c>
      <c r="H29" s="16"/>
      <c r="I29" s="16">
        <v>6935</v>
      </c>
      <c r="J29" s="16"/>
      <c r="K29" s="16">
        <v>3306</v>
      </c>
      <c r="L29" s="16"/>
      <c r="M29" s="16">
        <v>1799</v>
      </c>
      <c r="N29" s="16"/>
      <c r="O29" s="16">
        <v>740</v>
      </c>
      <c r="P29" s="16">
        <v>3664</v>
      </c>
      <c r="Q29" s="2"/>
      <c r="R29" s="2"/>
      <c r="S29" s="2"/>
      <c r="T29" s="2"/>
    </row>
    <row r="30" spans="1:20" ht="15.75">
      <c r="A30" s="13" t="s">
        <v>25</v>
      </c>
      <c r="B30" s="14">
        <f t="shared" si="2"/>
        <v>246048</v>
      </c>
      <c r="C30" s="16">
        <v>114596</v>
      </c>
      <c r="D30" s="16"/>
      <c r="E30" s="16">
        <v>61982</v>
      </c>
      <c r="F30" s="16"/>
      <c r="G30" s="16">
        <v>12057</v>
      </c>
      <c r="H30" s="16"/>
      <c r="I30" s="16">
        <v>22743</v>
      </c>
      <c r="J30" s="16"/>
      <c r="K30" s="16">
        <v>10959</v>
      </c>
      <c r="L30" s="16"/>
      <c r="M30" s="16">
        <v>6054</v>
      </c>
      <c r="N30" s="16"/>
      <c r="O30" s="16">
        <v>1824</v>
      </c>
      <c r="P30" s="16">
        <v>15833</v>
      </c>
      <c r="Q30" s="2"/>
      <c r="R30" s="2"/>
      <c r="S30" s="2"/>
      <c r="T30" s="2"/>
    </row>
    <row r="31" spans="1:20" ht="15.75">
      <c r="A31" s="13" t="s">
        <v>26</v>
      </c>
      <c r="B31" s="14">
        <f t="shared" si="2"/>
        <v>11479</v>
      </c>
      <c r="C31" s="16">
        <v>4670</v>
      </c>
      <c r="D31" s="16"/>
      <c r="E31" s="16">
        <v>3541</v>
      </c>
      <c r="F31" s="16"/>
      <c r="G31" s="16">
        <v>412</v>
      </c>
      <c r="H31" s="16"/>
      <c r="I31" s="16">
        <v>436</v>
      </c>
      <c r="J31" s="16"/>
      <c r="K31" s="16">
        <v>393</v>
      </c>
      <c r="L31" s="16"/>
      <c r="M31" s="16">
        <v>428</v>
      </c>
      <c r="N31" s="16"/>
      <c r="O31" s="16">
        <v>113</v>
      </c>
      <c r="P31" s="16">
        <v>1486</v>
      </c>
      <c r="Q31" s="2"/>
      <c r="R31" s="2"/>
      <c r="S31" s="2"/>
      <c r="T31" s="2"/>
    </row>
    <row r="32" spans="1:20" ht="15.75">
      <c r="A32" s="13" t="s">
        <v>27</v>
      </c>
      <c r="B32" s="14">
        <f t="shared" si="2"/>
        <v>10779</v>
      </c>
      <c r="C32" s="16">
        <v>5319</v>
      </c>
      <c r="D32" s="16"/>
      <c r="E32" s="16">
        <v>3101</v>
      </c>
      <c r="F32" s="16"/>
      <c r="G32" s="16">
        <v>373</v>
      </c>
      <c r="H32" s="16"/>
      <c r="I32" s="16">
        <v>418</v>
      </c>
      <c r="J32" s="16"/>
      <c r="K32" s="16">
        <v>378</v>
      </c>
      <c r="L32" s="16"/>
      <c r="M32" s="16">
        <v>346</v>
      </c>
      <c r="N32" s="16"/>
      <c r="O32" s="16">
        <v>61</v>
      </c>
      <c r="P32" s="16">
        <v>783</v>
      </c>
      <c r="Q32" s="2"/>
      <c r="R32" s="2"/>
      <c r="S32" s="2"/>
      <c r="T32" s="2"/>
    </row>
    <row r="33" spans="1:20" ht="15.75">
      <c r="A33" s="13" t="s">
        <v>28</v>
      </c>
      <c r="B33" s="14">
        <f t="shared" si="2"/>
        <v>13941</v>
      </c>
      <c r="C33" s="16">
        <v>5334</v>
      </c>
      <c r="D33" s="16"/>
      <c r="E33" s="16">
        <v>5573</v>
      </c>
      <c r="F33" s="16"/>
      <c r="G33" s="16">
        <v>339</v>
      </c>
      <c r="H33" s="16"/>
      <c r="I33" s="16">
        <v>1023</v>
      </c>
      <c r="J33" s="16"/>
      <c r="K33" s="16">
        <v>426</v>
      </c>
      <c r="L33" s="16"/>
      <c r="M33" s="16">
        <v>338</v>
      </c>
      <c r="N33" s="16"/>
      <c r="O33" s="16">
        <v>118</v>
      </c>
      <c r="P33" s="16">
        <v>790</v>
      </c>
      <c r="Q33" s="2"/>
      <c r="R33" s="2"/>
      <c r="S33" s="2"/>
      <c r="T33" s="2"/>
    </row>
    <row r="34" spans="1:20" ht="15.75">
      <c r="A34" s="13" t="s">
        <v>29</v>
      </c>
      <c r="B34" s="14">
        <f t="shared" si="2"/>
        <v>16533</v>
      </c>
      <c r="C34" s="16">
        <v>4715</v>
      </c>
      <c r="D34" s="16"/>
      <c r="E34" s="16">
        <v>7355</v>
      </c>
      <c r="F34" s="16"/>
      <c r="G34" s="16">
        <v>525</v>
      </c>
      <c r="H34" s="16"/>
      <c r="I34" s="16">
        <v>1985</v>
      </c>
      <c r="J34" s="16"/>
      <c r="K34" s="16">
        <v>454</v>
      </c>
      <c r="L34" s="16"/>
      <c r="M34" s="16">
        <v>291</v>
      </c>
      <c r="N34" s="16"/>
      <c r="O34" s="16">
        <v>235</v>
      </c>
      <c r="P34" s="16">
        <v>973</v>
      </c>
      <c r="Q34" s="2"/>
      <c r="R34" s="2"/>
      <c r="S34" s="2"/>
      <c r="T34" s="2"/>
    </row>
    <row r="35" spans="1:20" ht="15.75">
      <c r="A35" s="13" t="s">
        <v>30</v>
      </c>
      <c r="B35" s="14">
        <f t="shared" si="2"/>
        <v>15946</v>
      </c>
      <c r="C35" s="16">
        <v>5627</v>
      </c>
      <c r="D35" s="16"/>
      <c r="E35" s="16">
        <v>6058</v>
      </c>
      <c r="F35" s="16"/>
      <c r="G35" s="16">
        <v>627</v>
      </c>
      <c r="H35" s="16"/>
      <c r="I35" s="16">
        <v>1440</v>
      </c>
      <c r="J35" s="16"/>
      <c r="K35" s="16">
        <v>632</v>
      </c>
      <c r="L35" s="16"/>
      <c r="M35" s="16">
        <v>473</v>
      </c>
      <c r="N35" s="16"/>
      <c r="O35" s="16">
        <v>169</v>
      </c>
      <c r="P35" s="16">
        <v>920</v>
      </c>
      <c r="Q35" s="2"/>
      <c r="R35" s="2"/>
      <c r="S35" s="2"/>
      <c r="T35" s="2"/>
    </row>
    <row r="36" spans="1:20" ht="15.75">
      <c r="A36" s="13" t="s">
        <v>31</v>
      </c>
      <c r="B36" s="14">
        <f t="shared" si="2"/>
        <v>2480</v>
      </c>
      <c r="C36" s="16">
        <v>805</v>
      </c>
      <c r="D36" s="16"/>
      <c r="E36" s="16">
        <v>1122</v>
      </c>
      <c r="F36" s="16"/>
      <c r="G36" s="16">
        <v>60</v>
      </c>
      <c r="H36" s="16"/>
      <c r="I36" s="16">
        <v>189</v>
      </c>
      <c r="J36" s="16"/>
      <c r="K36" s="16">
        <v>68</v>
      </c>
      <c r="L36" s="16"/>
      <c r="M36" s="16">
        <v>73</v>
      </c>
      <c r="N36" s="16"/>
      <c r="O36" s="16">
        <v>11</v>
      </c>
      <c r="P36" s="16">
        <v>152</v>
      </c>
      <c r="Q36" s="2"/>
      <c r="R36" s="2"/>
      <c r="S36" s="2"/>
      <c r="T36" s="2"/>
    </row>
    <row r="37" spans="1:20" ht="15.75">
      <c r="A37" s="13" t="s">
        <v>32</v>
      </c>
      <c r="B37" s="14">
        <f t="shared" si="2"/>
        <v>15567</v>
      </c>
      <c r="C37" s="16">
        <v>5180</v>
      </c>
      <c r="D37" s="16"/>
      <c r="E37" s="16">
        <v>6372</v>
      </c>
      <c r="F37" s="16"/>
      <c r="G37" s="16">
        <v>432</v>
      </c>
      <c r="H37" s="16"/>
      <c r="I37" s="16">
        <v>1115</v>
      </c>
      <c r="J37" s="16"/>
      <c r="K37" s="16">
        <v>429</v>
      </c>
      <c r="L37" s="16"/>
      <c r="M37" s="16">
        <v>618</v>
      </c>
      <c r="N37" s="16"/>
      <c r="O37" s="16">
        <v>172</v>
      </c>
      <c r="P37" s="16">
        <v>1249</v>
      </c>
      <c r="Q37" s="2"/>
      <c r="R37" s="2"/>
      <c r="S37" s="2"/>
      <c r="T37" s="2"/>
    </row>
    <row r="38" spans="1:20" ht="15.75">
      <c r="A38" s="13" t="s">
        <v>33</v>
      </c>
      <c r="B38" s="14">
        <f t="shared" si="2"/>
        <v>25044</v>
      </c>
      <c r="C38" s="16">
        <v>9882</v>
      </c>
      <c r="D38" s="16"/>
      <c r="E38" s="16">
        <v>9474</v>
      </c>
      <c r="F38" s="16"/>
      <c r="G38" s="16">
        <v>734</v>
      </c>
      <c r="H38" s="16"/>
      <c r="I38" s="16">
        <v>1364</v>
      </c>
      <c r="J38" s="16"/>
      <c r="K38" s="16">
        <v>702</v>
      </c>
      <c r="L38" s="16"/>
      <c r="M38" s="16">
        <v>694</v>
      </c>
      <c r="N38" s="16"/>
      <c r="O38" s="16">
        <v>210</v>
      </c>
      <c r="P38" s="16">
        <v>1984</v>
      </c>
      <c r="Q38" s="2"/>
      <c r="R38" s="2"/>
      <c r="S38" s="2"/>
      <c r="T38" s="2"/>
    </row>
    <row r="39" spans="1:20" ht="15.75">
      <c r="A39" s="13" t="s">
        <v>34</v>
      </c>
      <c r="B39" s="14">
        <f t="shared" si="2"/>
        <v>7009</v>
      </c>
      <c r="C39" s="16">
        <v>2438</v>
      </c>
      <c r="D39" s="16"/>
      <c r="E39" s="16">
        <v>2838</v>
      </c>
      <c r="F39" s="16"/>
      <c r="G39" s="16">
        <v>175</v>
      </c>
      <c r="H39" s="16"/>
      <c r="I39" s="16">
        <v>538</v>
      </c>
      <c r="J39" s="16"/>
      <c r="K39" s="16">
        <v>208</v>
      </c>
      <c r="L39" s="16"/>
      <c r="M39" s="16">
        <v>216</v>
      </c>
      <c r="N39" s="16"/>
      <c r="O39" s="16">
        <v>51</v>
      </c>
      <c r="P39" s="16">
        <v>545</v>
      </c>
      <c r="Q39" s="2"/>
      <c r="R39" s="2"/>
      <c r="S39" s="2"/>
      <c r="T39" s="2"/>
    </row>
    <row r="40" spans="1:20" ht="15.75">
      <c r="A40" s="13" t="s">
        <v>35</v>
      </c>
      <c r="B40" s="14">
        <f t="shared" si="2"/>
        <v>18797</v>
      </c>
      <c r="C40" s="16">
        <v>5955</v>
      </c>
      <c r="D40" s="16"/>
      <c r="E40" s="16">
        <v>8498</v>
      </c>
      <c r="F40" s="16"/>
      <c r="G40" s="16">
        <v>459</v>
      </c>
      <c r="H40" s="16"/>
      <c r="I40" s="16">
        <v>1693</v>
      </c>
      <c r="J40" s="16"/>
      <c r="K40" s="16">
        <v>536</v>
      </c>
      <c r="L40" s="16"/>
      <c r="M40" s="16">
        <v>500</v>
      </c>
      <c r="N40" s="16"/>
      <c r="O40" s="16">
        <v>157</v>
      </c>
      <c r="P40" s="16">
        <v>999</v>
      </c>
      <c r="Q40" s="2"/>
      <c r="R40" s="2"/>
      <c r="S40" s="2"/>
      <c r="T40" s="2"/>
    </row>
    <row r="41" spans="1:20" ht="15.75">
      <c r="A41" s="13" t="s">
        <v>36</v>
      </c>
      <c r="B41" s="14">
        <f t="shared" si="2"/>
        <v>18771</v>
      </c>
      <c r="C41" s="16">
        <v>6952</v>
      </c>
      <c r="D41" s="16"/>
      <c r="E41" s="16">
        <v>6992</v>
      </c>
      <c r="F41" s="16"/>
      <c r="G41" s="16">
        <v>641</v>
      </c>
      <c r="H41" s="16"/>
      <c r="I41" s="16">
        <v>1714</v>
      </c>
      <c r="J41" s="16"/>
      <c r="K41" s="16">
        <v>624</v>
      </c>
      <c r="L41" s="16"/>
      <c r="M41" s="16">
        <v>687</v>
      </c>
      <c r="N41" s="16"/>
      <c r="O41" s="16">
        <v>178</v>
      </c>
      <c r="P41" s="16">
        <v>983</v>
      </c>
      <c r="Q41" s="2"/>
      <c r="R41" s="2"/>
      <c r="S41" s="2"/>
      <c r="T41" s="2"/>
    </row>
    <row r="42" spans="1:20" ht="15.75">
      <c r="A42" s="13" t="s">
        <v>37</v>
      </c>
      <c r="B42" s="14">
        <f t="shared" si="2"/>
        <v>205765</v>
      </c>
      <c r="C42" s="16">
        <v>92003</v>
      </c>
      <c r="D42" s="16"/>
      <c r="E42" s="16">
        <v>66392</v>
      </c>
      <c r="F42" s="16"/>
      <c r="G42" s="16">
        <v>6577</v>
      </c>
      <c r="H42" s="16"/>
      <c r="I42" s="16">
        <v>18602</v>
      </c>
      <c r="J42" s="16"/>
      <c r="K42" s="16">
        <v>7028</v>
      </c>
      <c r="L42" s="16"/>
      <c r="M42" s="16">
        <v>4923</v>
      </c>
      <c r="N42" s="16"/>
      <c r="O42" s="16">
        <v>1807</v>
      </c>
      <c r="P42" s="16">
        <v>8433</v>
      </c>
      <c r="Q42" s="2"/>
      <c r="R42" s="2"/>
      <c r="S42" s="2"/>
      <c r="T42" s="2"/>
    </row>
    <row r="43" spans="1:20" ht="15.75">
      <c r="A43" s="13" t="s">
        <v>38</v>
      </c>
      <c r="B43" s="14">
        <f t="shared" si="2"/>
        <v>13312</v>
      </c>
      <c r="C43" s="16">
        <v>5699</v>
      </c>
      <c r="D43" s="16"/>
      <c r="E43" s="16">
        <v>4134</v>
      </c>
      <c r="F43" s="16"/>
      <c r="G43" s="16">
        <v>505</v>
      </c>
      <c r="H43" s="16"/>
      <c r="I43" s="16">
        <v>1157</v>
      </c>
      <c r="J43" s="16"/>
      <c r="K43" s="16">
        <v>442</v>
      </c>
      <c r="L43" s="16"/>
      <c r="M43" s="16">
        <v>356</v>
      </c>
      <c r="N43" s="16"/>
      <c r="O43" s="16">
        <v>107</v>
      </c>
      <c r="P43" s="16">
        <v>912</v>
      </c>
      <c r="Q43" s="2"/>
      <c r="R43" s="2"/>
      <c r="S43" s="2"/>
      <c r="T43" s="2"/>
    </row>
    <row r="44" spans="1:20" ht="15.75">
      <c r="A44" s="13" t="s">
        <v>39</v>
      </c>
      <c r="B44" s="14">
        <f t="shared" si="2"/>
        <v>326210</v>
      </c>
      <c r="C44" s="16">
        <v>157760</v>
      </c>
      <c r="D44" s="16"/>
      <c r="E44" s="16">
        <v>117457</v>
      </c>
      <c r="F44" s="16"/>
      <c r="G44" s="16">
        <v>7097</v>
      </c>
      <c r="H44" s="16"/>
      <c r="I44" s="16">
        <f>19404</f>
        <v>19404</v>
      </c>
      <c r="J44" s="16"/>
      <c r="K44" s="16">
        <v>9277</v>
      </c>
      <c r="L44" s="16"/>
      <c r="M44" s="16">
        <v>3950</v>
      </c>
      <c r="N44" s="16"/>
      <c r="O44" s="16">
        <v>1391</v>
      </c>
      <c r="P44" s="16">
        <v>9874</v>
      </c>
      <c r="Q44" s="2"/>
      <c r="R44" s="2"/>
      <c r="S44" s="2"/>
      <c r="T44" s="2"/>
    </row>
    <row r="45" spans="1:20" ht="15.75">
      <c r="A45" s="13" t="s">
        <v>40</v>
      </c>
      <c r="B45" s="14">
        <f t="shared" si="2"/>
        <v>55140</v>
      </c>
      <c r="C45" s="16">
        <v>21828</v>
      </c>
      <c r="D45" s="16"/>
      <c r="E45" s="16">
        <v>17598</v>
      </c>
      <c r="F45" s="16"/>
      <c r="G45" s="16">
        <v>2310</v>
      </c>
      <c r="H45" s="16"/>
      <c r="I45" s="16">
        <v>5667</v>
      </c>
      <c r="J45" s="16"/>
      <c r="K45" s="16">
        <v>1849</v>
      </c>
      <c r="L45" s="16"/>
      <c r="M45" s="16">
        <v>1157</v>
      </c>
      <c r="N45" s="16"/>
      <c r="O45" s="16">
        <v>450</v>
      </c>
      <c r="P45" s="16">
        <v>4281</v>
      </c>
      <c r="Q45" s="2"/>
      <c r="R45" s="2"/>
      <c r="S45" s="2"/>
      <c r="T45" s="2"/>
    </row>
    <row r="46" spans="1:20" ht="15.75">
      <c r="A46" s="13" t="s">
        <v>41</v>
      </c>
      <c r="B46" s="14">
        <f t="shared" si="2"/>
        <v>52271</v>
      </c>
      <c r="C46" s="16">
        <v>20790</v>
      </c>
      <c r="D46" s="16"/>
      <c r="E46" s="16">
        <v>18634</v>
      </c>
      <c r="F46" s="16"/>
      <c r="G46" s="16">
        <v>1896</v>
      </c>
      <c r="H46" s="16"/>
      <c r="I46" s="16">
        <v>3911</v>
      </c>
      <c r="J46" s="16"/>
      <c r="K46" s="16">
        <v>1628</v>
      </c>
      <c r="L46" s="16"/>
      <c r="M46" s="16">
        <v>1651</v>
      </c>
      <c r="N46" s="16"/>
      <c r="O46" s="16">
        <v>471</v>
      </c>
      <c r="P46" s="16">
        <v>3290</v>
      </c>
      <c r="Q46" s="2"/>
      <c r="R46" s="2"/>
      <c r="S46" s="2"/>
      <c r="T46" s="2"/>
    </row>
    <row r="47" spans="1:20" ht="15.75">
      <c r="A47" s="13" t="s">
        <v>42</v>
      </c>
      <c r="B47" s="14">
        <f t="shared" si="2"/>
        <v>137298</v>
      </c>
      <c r="C47" s="16">
        <v>61113</v>
      </c>
      <c r="D47" s="16"/>
      <c r="E47" s="16">
        <v>47112</v>
      </c>
      <c r="F47" s="16"/>
      <c r="G47" s="16">
        <v>4421</v>
      </c>
      <c r="H47" s="16"/>
      <c r="I47" s="16">
        <v>10936</v>
      </c>
      <c r="J47" s="16"/>
      <c r="K47" s="16">
        <v>4223</v>
      </c>
      <c r="L47" s="16"/>
      <c r="M47" s="16">
        <v>3995</v>
      </c>
      <c r="N47" s="16"/>
      <c r="O47" s="16">
        <v>881</v>
      </c>
      <c r="P47" s="16">
        <v>4617</v>
      </c>
      <c r="Q47" s="2"/>
      <c r="R47" s="2"/>
      <c r="S47" s="2"/>
      <c r="T47" s="2"/>
    </row>
    <row r="48" spans="1:20" ht="15.75">
      <c r="A48" s="13" t="s">
        <v>43</v>
      </c>
      <c r="B48" s="14">
        <f t="shared" si="2"/>
        <v>32844</v>
      </c>
      <c r="C48" s="16">
        <v>12136</v>
      </c>
      <c r="D48" s="16"/>
      <c r="E48" s="16">
        <v>13149</v>
      </c>
      <c r="F48" s="16"/>
      <c r="G48" s="16">
        <v>1083</v>
      </c>
      <c r="H48" s="16"/>
      <c r="I48" s="16">
        <v>2974</v>
      </c>
      <c r="J48" s="16"/>
      <c r="K48" s="16">
        <v>1011</v>
      </c>
      <c r="L48" s="16"/>
      <c r="M48" s="16">
        <v>885</v>
      </c>
      <c r="N48" s="16"/>
      <c r="O48" s="16">
        <v>380</v>
      </c>
      <c r="P48" s="16">
        <v>1226</v>
      </c>
      <c r="Q48" s="2"/>
      <c r="R48" s="2"/>
      <c r="S48" s="2"/>
      <c r="T48" s="2"/>
    </row>
    <row r="49" spans="1:20" ht="15.75">
      <c r="A49" s="13" t="s">
        <v>44</v>
      </c>
      <c r="B49" s="14">
        <f t="shared" si="2"/>
        <v>91147</v>
      </c>
      <c r="C49" s="16">
        <v>33493</v>
      </c>
      <c r="D49" s="16"/>
      <c r="E49" s="16">
        <v>29787</v>
      </c>
      <c r="F49" s="16"/>
      <c r="G49" s="16">
        <v>6513</v>
      </c>
      <c r="H49" s="16"/>
      <c r="I49" s="16">
        <v>7436</v>
      </c>
      <c r="J49" s="16"/>
      <c r="K49" s="16">
        <v>2943</v>
      </c>
      <c r="L49" s="16"/>
      <c r="M49" s="16">
        <v>1843</v>
      </c>
      <c r="N49" s="16"/>
      <c r="O49" s="16">
        <v>981</v>
      </c>
      <c r="P49" s="16">
        <v>8151</v>
      </c>
      <c r="Q49" s="2"/>
      <c r="R49" s="2"/>
      <c r="S49" s="2"/>
      <c r="T49" s="2"/>
    </row>
    <row r="50" spans="1:20" ht="15.75">
      <c r="A50" s="13" t="s">
        <v>45</v>
      </c>
      <c r="B50" s="14">
        <f t="shared" si="2"/>
        <v>9742</v>
      </c>
      <c r="C50" s="16">
        <v>2573</v>
      </c>
      <c r="D50" s="16"/>
      <c r="E50" s="16">
        <v>4578</v>
      </c>
      <c r="F50" s="16"/>
      <c r="G50" s="16">
        <v>248</v>
      </c>
      <c r="H50" s="16"/>
      <c r="I50" s="16">
        <v>1098</v>
      </c>
      <c r="J50" s="16"/>
      <c r="K50" s="16">
        <v>257</v>
      </c>
      <c r="L50" s="16"/>
      <c r="M50" s="16">
        <v>193</v>
      </c>
      <c r="N50" s="16"/>
      <c r="O50" s="16">
        <v>127</v>
      </c>
      <c r="P50" s="16">
        <v>668</v>
      </c>
      <c r="Q50" s="2"/>
      <c r="R50" s="2"/>
      <c r="S50" s="2"/>
      <c r="T50" s="2"/>
    </row>
    <row r="51" spans="1:20" ht="15.75">
      <c r="A51" s="13" t="s">
        <v>46</v>
      </c>
      <c r="B51" s="14">
        <f t="shared" si="2"/>
        <v>29646</v>
      </c>
      <c r="C51" s="16">
        <v>10756</v>
      </c>
      <c r="D51" s="16"/>
      <c r="E51" s="16">
        <v>11571</v>
      </c>
      <c r="F51" s="16"/>
      <c r="G51" s="16">
        <v>935</v>
      </c>
      <c r="H51" s="16"/>
      <c r="I51" s="16">
        <v>2508</v>
      </c>
      <c r="J51" s="16"/>
      <c r="K51" s="16">
        <v>954</v>
      </c>
      <c r="L51" s="16"/>
      <c r="M51" s="16">
        <v>1021</v>
      </c>
      <c r="N51" s="16"/>
      <c r="O51" s="16">
        <v>283</v>
      </c>
      <c r="P51" s="16">
        <v>1618</v>
      </c>
      <c r="Q51" s="2"/>
      <c r="R51" s="2"/>
      <c r="S51" s="2"/>
      <c r="T51" s="2"/>
    </row>
    <row r="52" spans="1:20" ht="15.75">
      <c r="A52" s="13" t="s">
        <v>47</v>
      </c>
      <c r="B52" s="14">
        <f t="shared" si="2"/>
        <v>16462</v>
      </c>
      <c r="C52" s="16">
        <v>6315</v>
      </c>
      <c r="D52" s="16"/>
      <c r="E52" s="16">
        <v>5781</v>
      </c>
      <c r="F52" s="16"/>
      <c r="G52" s="16">
        <v>564</v>
      </c>
      <c r="H52" s="16"/>
      <c r="I52" s="16">
        <v>1088</v>
      </c>
      <c r="J52" s="16"/>
      <c r="K52" s="16">
        <v>729</v>
      </c>
      <c r="L52" s="16"/>
      <c r="M52" s="16">
        <v>747</v>
      </c>
      <c r="N52" s="16"/>
      <c r="O52" s="16">
        <v>142</v>
      </c>
      <c r="P52" s="16">
        <v>1096</v>
      </c>
      <c r="Q52" s="2"/>
      <c r="R52" s="2"/>
      <c r="S52" s="2"/>
      <c r="T52" s="2"/>
    </row>
    <row r="53" spans="1:20" ht="15.75">
      <c r="A53" s="13" t="s">
        <v>48</v>
      </c>
      <c r="B53" s="14">
        <f t="shared" si="2"/>
        <v>28042</v>
      </c>
      <c r="C53" s="16">
        <v>10238</v>
      </c>
      <c r="D53" s="16"/>
      <c r="E53" s="16">
        <v>10594</v>
      </c>
      <c r="F53" s="16"/>
      <c r="G53" s="16">
        <v>978</v>
      </c>
      <c r="H53" s="16"/>
      <c r="I53" s="16">
        <v>2813</v>
      </c>
      <c r="J53" s="16"/>
      <c r="K53" s="16">
        <v>1112</v>
      </c>
      <c r="L53" s="16"/>
      <c r="M53" s="16">
        <v>510</v>
      </c>
      <c r="N53" s="16"/>
      <c r="O53" s="16">
        <v>205</v>
      </c>
      <c r="P53" s="16">
        <v>1592</v>
      </c>
      <c r="Q53" s="2"/>
      <c r="R53" s="2"/>
      <c r="S53" s="2"/>
      <c r="T53" s="2"/>
    </row>
    <row r="54" spans="1:20" ht="15.75">
      <c r="A54" s="13" t="s">
        <v>49</v>
      </c>
      <c r="B54" s="14">
        <f t="shared" si="2"/>
        <v>47802</v>
      </c>
      <c r="C54" s="16">
        <v>21731</v>
      </c>
      <c r="D54" s="16"/>
      <c r="E54" s="16">
        <v>13213</v>
      </c>
      <c r="F54" s="16"/>
      <c r="G54" s="16">
        <v>2481</v>
      </c>
      <c r="H54" s="16"/>
      <c r="I54" s="16">
        <v>4103</v>
      </c>
      <c r="J54" s="16"/>
      <c r="K54" s="16">
        <v>2487</v>
      </c>
      <c r="L54" s="16"/>
      <c r="M54" s="16">
        <v>1562</v>
      </c>
      <c r="N54" s="16"/>
      <c r="O54" s="16">
        <v>278</v>
      </c>
      <c r="P54" s="16">
        <v>1947</v>
      </c>
      <c r="Q54" s="2"/>
      <c r="R54" s="2"/>
      <c r="S54" s="2"/>
      <c r="T54" s="2"/>
    </row>
    <row r="55" spans="1:20" ht="15.75">
      <c r="A55" s="13" t="s">
        <v>50</v>
      </c>
      <c r="B55" s="14">
        <f t="shared" si="2"/>
        <v>75917</v>
      </c>
      <c r="C55" s="16">
        <v>37656</v>
      </c>
      <c r="D55" s="16"/>
      <c r="E55" s="16">
        <v>22768</v>
      </c>
      <c r="F55" s="16"/>
      <c r="G55" s="16">
        <v>1960</v>
      </c>
      <c r="H55" s="16"/>
      <c r="I55" s="16">
        <v>4949</v>
      </c>
      <c r="J55" s="16"/>
      <c r="K55" s="16">
        <v>2704</v>
      </c>
      <c r="L55" s="16"/>
      <c r="M55" s="16">
        <v>1053</v>
      </c>
      <c r="N55" s="16"/>
      <c r="O55" s="16">
        <v>336</v>
      </c>
      <c r="P55" s="16">
        <v>4491</v>
      </c>
      <c r="Q55" s="2"/>
      <c r="R55" s="2"/>
      <c r="S55" s="2"/>
      <c r="T55" s="2"/>
    </row>
    <row r="56" spans="1:20" ht="15.75">
      <c r="A56" s="13" t="s">
        <v>51</v>
      </c>
      <c r="B56" s="14">
        <f t="shared" si="2"/>
        <v>26056</v>
      </c>
      <c r="C56" s="16">
        <v>12049</v>
      </c>
      <c r="D56" s="16"/>
      <c r="E56" s="16">
        <v>7735</v>
      </c>
      <c r="F56" s="16"/>
      <c r="G56" s="16">
        <v>780</v>
      </c>
      <c r="H56" s="16"/>
      <c r="I56" s="16">
        <v>1197</v>
      </c>
      <c r="J56" s="16"/>
      <c r="K56" s="16">
        <v>896</v>
      </c>
      <c r="L56" s="16"/>
      <c r="M56" s="16">
        <v>855</v>
      </c>
      <c r="N56" s="16"/>
      <c r="O56" s="16">
        <v>228</v>
      </c>
      <c r="P56" s="16">
        <v>2316</v>
      </c>
      <c r="Q56" s="2"/>
      <c r="R56" s="2"/>
      <c r="S56" s="2"/>
      <c r="T56" s="2"/>
    </row>
    <row r="57" spans="1:20" ht="15.75">
      <c r="A57" s="13" t="s">
        <v>52</v>
      </c>
      <c r="B57" s="14">
        <f t="shared" si="2"/>
        <v>69806</v>
      </c>
      <c r="C57" s="16">
        <v>29368</v>
      </c>
      <c r="D57" s="16"/>
      <c r="E57" s="16">
        <v>23768</v>
      </c>
      <c r="F57" s="16"/>
      <c r="G57" s="16">
        <v>2749</v>
      </c>
      <c r="H57" s="16"/>
      <c r="I57" s="16">
        <v>5928</v>
      </c>
      <c r="J57" s="16"/>
      <c r="K57" s="16">
        <v>2644</v>
      </c>
      <c r="L57" s="16"/>
      <c r="M57" s="16">
        <v>1967</v>
      </c>
      <c r="N57" s="16"/>
      <c r="O57" s="16">
        <v>561</v>
      </c>
      <c r="P57" s="16">
        <v>2821</v>
      </c>
      <c r="Q57" s="2"/>
      <c r="R57" s="2"/>
      <c r="S57" s="2"/>
      <c r="T57" s="2"/>
    </row>
    <row r="58" spans="1:20" ht="15.75">
      <c r="A58" s="13" t="s">
        <v>53</v>
      </c>
      <c r="B58" s="14">
        <f t="shared" si="2"/>
        <v>45236</v>
      </c>
      <c r="C58" s="16">
        <v>21135</v>
      </c>
      <c r="D58" s="16"/>
      <c r="E58" s="16">
        <v>12129</v>
      </c>
      <c r="F58" s="16"/>
      <c r="G58" s="16">
        <v>2162</v>
      </c>
      <c r="H58" s="16"/>
      <c r="I58" s="16">
        <v>3817</v>
      </c>
      <c r="J58" s="16"/>
      <c r="K58" s="16">
        <v>1977</v>
      </c>
      <c r="L58" s="16"/>
      <c r="M58" s="16">
        <v>1388</v>
      </c>
      <c r="N58" s="16"/>
      <c r="O58" s="16">
        <v>319</v>
      </c>
      <c r="P58" s="16">
        <v>2309</v>
      </c>
      <c r="Q58" s="2"/>
      <c r="R58" s="2"/>
      <c r="S58" s="2"/>
      <c r="T58" s="2"/>
    </row>
    <row r="59" spans="1:20" ht="15.75">
      <c r="A59" s="13" t="s">
        <v>54</v>
      </c>
      <c r="B59" s="14">
        <f t="shared" si="2"/>
        <v>10043</v>
      </c>
      <c r="C59" s="16">
        <v>3773</v>
      </c>
      <c r="D59" s="16"/>
      <c r="E59" s="16">
        <v>3528</v>
      </c>
      <c r="F59" s="16"/>
      <c r="G59" s="16">
        <v>464</v>
      </c>
      <c r="H59" s="16"/>
      <c r="I59" s="16">
        <v>1083</v>
      </c>
      <c r="J59" s="16"/>
      <c r="K59" s="16">
        <v>414</v>
      </c>
      <c r="L59" s="16"/>
      <c r="M59" s="16">
        <v>331</v>
      </c>
      <c r="N59" s="16"/>
      <c r="O59" s="16">
        <v>97</v>
      </c>
      <c r="P59" s="16">
        <v>353</v>
      </c>
      <c r="Q59" s="2"/>
      <c r="R59" s="2"/>
      <c r="S59" s="2"/>
      <c r="T59" s="2"/>
    </row>
    <row r="60" spans="1:20" ht="15.75">
      <c r="A60" s="13" t="s">
        <v>55</v>
      </c>
      <c r="B60" s="14">
        <f t="shared" si="2"/>
        <v>6095</v>
      </c>
      <c r="C60" s="17">
        <v>1976</v>
      </c>
      <c r="D60" s="17"/>
      <c r="E60" s="17">
        <v>2469</v>
      </c>
      <c r="F60" s="17"/>
      <c r="G60" s="17">
        <v>152</v>
      </c>
      <c r="H60" s="17"/>
      <c r="I60" s="17">
        <v>530</v>
      </c>
      <c r="J60" s="17"/>
      <c r="K60" s="17">
        <v>248</v>
      </c>
      <c r="L60" s="19"/>
      <c r="M60" s="17">
        <v>235</v>
      </c>
      <c r="N60" s="17"/>
      <c r="O60" s="17">
        <v>63</v>
      </c>
      <c r="P60" s="17">
        <v>422</v>
      </c>
      <c r="Q60" s="2"/>
      <c r="R60" s="2"/>
      <c r="S60" s="2"/>
      <c r="T60" s="2"/>
    </row>
    <row r="61" spans="1:20" ht="15.75">
      <c r="A61" s="13" t="s">
        <v>56</v>
      </c>
      <c r="B61" s="14">
        <f t="shared" si="2"/>
        <v>9331</v>
      </c>
      <c r="C61" s="16">
        <v>3804</v>
      </c>
      <c r="D61" s="16"/>
      <c r="E61" s="16">
        <v>3478</v>
      </c>
      <c r="F61" s="16"/>
      <c r="G61" s="16">
        <v>282</v>
      </c>
      <c r="H61" s="16"/>
      <c r="I61" s="16">
        <v>593</v>
      </c>
      <c r="J61" s="16"/>
      <c r="K61" s="16">
        <v>324</v>
      </c>
      <c r="L61" s="16"/>
      <c r="M61" s="16">
        <v>328</v>
      </c>
      <c r="N61" s="16"/>
      <c r="O61" s="16">
        <v>94</v>
      </c>
      <c r="P61" s="16">
        <v>428</v>
      </c>
      <c r="Q61" s="2"/>
      <c r="R61" s="2"/>
      <c r="S61" s="2"/>
      <c r="T61" s="2"/>
    </row>
    <row r="62" spans="1:20" ht="15.75">
      <c r="A62" s="13" t="s">
        <v>57</v>
      </c>
      <c r="B62" s="14">
        <f t="shared" si="2"/>
        <v>28467</v>
      </c>
      <c r="C62" s="16">
        <v>8228</v>
      </c>
      <c r="D62" s="16"/>
      <c r="E62" s="16">
        <v>13586</v>
      </c>
      <c r="F62" s="16"/>
      <c r="G62" s="16">
        <v>658</v>
      </c>
      <c r="H62" s="16"/>
      <c r="I62" s="16">
        <v>2087</v>
      </c>
      <c r="J62" s="16"/>
      <c r="K62" s="16">
        <v>794</v>
      </c>
      <c r="L62" s="16"/>
      <c r="M62" s="16">
        <v>650</v>
      </c>
      <c r="N62" s="16"/>
      <c r="O62" s="16">
        <v>344</v>
      </c>
      <c r="P62" s="16">
        <v>2120</v>
      </c>
      <c r="Q62" s="2"/>
      <c r="R62" s="2"/>
      <c r="S62" s="2"/>
      <c r="T62" s="2"/>
    </row>
    <row r="63" spans="1:20" ht="15.75">
      <c r="A63" s="13" t="s">
        <v>58</v>
      </c>
      <c r="B63" s="14">
        <f t="shared" si="2"/>
        <v>337159</v>
      </c>
      <c r="C63" s="16">
        <v>142911</v>
      </c>
      <c r="D63" s="16"/>
      <c r="E63" s="16">
        <v>117305</v>
      </c>
      <c r="F63" s="16"/>
      <c r="G63" s="16">
        <v>10709</v>
      </c>
      <c r="H63" s="16"/>
      <c r="I63" s="16">
        <v>30716</v>
      </c>
      <c r="J63" s="16"/>
      <c r="K63" s="16">
        <v>11629</v>
      </c>
      <c r="L63" s="16"/>
      <c r="M63" s="16">
        <v>5768</v>
      </c>
      <c r="N63" s="16"/>
      <c r="O63" s="16">
        <v>2451</v>
      </c>
      <c r="P63" s="16">
        <v>15670</v>
      </c>
      <c r="Q63" s="2"/>
      <c r="R63" s="2"/>
      <c r="S63" s="2"/>
      <c r="T63" s="2"/>
    </row>
    <row r="64" spans="1:20" ht="15.75">
      <c r="A64" s="13" t="s">
        <v>59</v>
      </c>
      <c r="B64" s="14">
        <f t="shared" si="2"/>
        <v>18083</v>
      </c>
      <c r="C64" s="16">
        <v>7020</v>
      </c>
      <c r="D64" s="16"/>
      <c r="E64" s="16">
        <v>6233</v>
      </c>
      <c r="F64" s="16"/>
      <c r="G64" s="16">
        <v>646</v>
      </c>
      <c r="H64" s="16"/>
      <c r="I64" s="16">
        <v>1414</v>
      </c>
      <c r="J64" s="16"/>
      <c r="K64" s="16">
        <v>775</v>
      </c>
      <c r="L64" s="16"/>
      <c r="M64" s="16">
        <v>553</v>
      </c>
      <c r="N64" s="16"/>
      <c r="O64" s="16">
        <v>182</v>
      </c>
      <c r="P64" s="16">
        <v>1260</v>
      </c>
      <c r="Q64" s="2"/>
      <c r="R64" s="2"/>
      <c r="S64" s="2"/>
      <c r="T64" s="2"/>
    </row>
    <row r="65" spans="1:20" ht="15.75">
      <c r="A65" s="13" t="s">
        <v>60</v>
      </c>
      <c r="B65" s="14">
        <f t="shared" si="2"/>
        <v>13930</v>
      </c>
      <c r="C65" s="16">
        <v>3748</v>
      </c>
      <c r="D65" s="16"/>
      <c r="E65" s="16">
        <v>7114</v>
      </c>
      <c r="F65" s="16"/>
      <c r="G65" s="16">
        <v>236</v>
      </c>
      <c r="H65" s="16"/>
      <c r="I65" s="16">
        <v>1099</v>
      </c>
      <c r="J65" s="16"/>
      <c r="K65" s="16">
        <v>343</v>
      </c>
      <c r="L65" s="16"/>
      <c r="M65" s="16">
        <v>312</v>
      </c>
      <c r="N65" s="16"/>
      <c r="O65" s="16">
        <v>146</v>
      </c>
      <c r="P65" s="16">
        <v>932</v>
      </c>
      <c r="Q65" s="2"/>
      <c r="R65" s="2"/>
      <c r="S65" s="2"/>
      <c r="T65" s="2"/>
    </row>
    <row r="66" spans="1:20" ht="15.75">
      <c r="A66" s="13" t="s">
        <v>61</v>
      </c>
      <c r="B66" s="14">
        <f t="shared" si="2"/>
        <v>26432</v>
      </c>
      <c r="C66" s="16">
        <v>13541</v>
      </c>
      <c r="D66" s="16"/>
      <c r="E66" s="16">
        <v>5693</v>
      </c>
      <c r="F66" s="16"/>
      <c r="G66" s="16">
        <v>668</v>
      </c>
      <c r="H66" s="16"/>
      <c r="I66" s="16">
        <v>951</v>
      </c>
      <c r="J66" s="16"/>
      <c r="K66" s="16">
        <v>2346</v>
      </c>
      <c r="L66" s="16"/>
      <c r="M66" s="16">
        <v>1936</v>
      </c>
      <c r="N66" s="16"/>
      <c r="O66" s="16">
        <v>208</v>
      </c>
      <c r="P66" s="16">
        <v>1089</v>
      </c>
      <c r="Q66" s="2"/>
      <c r="R66" s="2"/>
      <c r="S66" s="2"/>
      <c r="T66" s="2"/>
    </row>
    <row r="67" spans="1:20" ht="15.75">
      <c r="A67" s="13" t="s">
        <v>62</v>
      </c>
      <c r="B67" s="14">
        <f t="shared" si="2"/>
        <v>53804</v>
      </c>
      <c r="C67" s="16">
        <v>22888</v>
      </c>
      <c r="D67" s="16"/>
      <c r="E67" s="16">
        <v>15489</v>
      </c>
      <c r="F67" s="16"/>
      <c r="G67" s="16">
        <v>2219</v>
      </c>
      <c r="H67" s="16"/>
      <c r="I67" s="16">
        <v>4167</v>
      </c>
      <c r="J67" s="16"/>
      <c r="K67" s="16">
        <v>4019</v>
      </c>
      <c r="L67" s="16"/>
      <c r="M67" s="16">
        <v>2330</v>
      </c>
      <c r="N67" s="16"/>
      <c r="O67" s="16">
        <v>444</v>
      </c>
      <c r="P67" s="16">
        <v>2248</v>
      </c>
      <c r="Q67" s="2"/>
      <c r="R67" s="2"/>
      <c r="S67" s="2"/>
      <c r="T67" s="2"/>
    </row>
    <row r="68" spans="1:20" ht="15.75">
      <c r="A68" s="13" t="s">
        <v>63</v>
      </c>
      <c r="B68" s="14">
        <f t="shared" si="2"/>
        <v>19664</v>
      </c>
      <c r="C68" s="16">
        <v>8425</v>
      </c>
      <c r="D68" s="16"/>
      <c r="E68" s="16">
        <v>6357</v>
      </c>
      <c r="F68" s="16"/>
      <c r="G68" s="16">
        <v>880</v>
      </c>
      <c r="H68" s="16"/>
      <c r="I68" s="16">
        <v>1167</v>
      </c>
      <c r="J68" s="16"/>
      <c r="K68" s="16">
        <v>639</v>
      </c>
      <c r="L68" s="16"/>
      <c r="M68" s="16">
        <v>852</v>
      </c>
      <c r="N68" s="16"/>
      <c r="O68" s="16">
        <v>149</v>
      </c>
      <c r="P68" s="16">
        <v>1195</v>
      </c>
      <c r="Q68" s="2"/>
      <c r="R68" s="2"/>
      <c r="S68" s="2"/>
      <c r="T68" s="2"/>
    </row>
    <row r="69" spans="1:20" ht="15.75">
      <c r="A69" s="13" t="s">
        <v>64</v>
      </c>
      <c r="B69" s="14">
        <f t="shared" si="2"/>
        <v>15598</v>
      </c>
      <c r="C69" s="16">
        <v>6398</v>
      </c>
      <c r="D69" s="16"/>
      <c r="E69" s="16">
        <v>5132</v>
      </c>
      <c r="F69" s="16"/>
      <c r="G69" s="16">
        <v>661</v>
      </c>
      <c r="H69" s="16"/>
      <c r="I69" s="16">
        <v>1192</v>
      </c>
      <c r="J69" s="16"/>
      <c r="K69" s="16">
        <v>632</v>
      </c>
      <c r="L69" s="16"/>
      <c r="M69" s="16">
        <v>609</v>
      </c>
      <c r="N69" s="16"/>
      <c r="O69" s="16">
        <v>145</v>
      </c>
      <c r="P69" s="16">
        <v>829</v>
      </c>
      <c r="Q69" s="2"/>
      <c r="R69" s="2"/>
      <c r="S69" s="2"/>
      <c r="T69" s="2"/>
    </row>
    <row r="70" spans="1:20" ht="15.75">
      <c r="A70" s="13" t="s">
        <v>65</v>
      </c>
      <c r="B70" s="14">
        <f t="shared" si="2"/>
        <v>25586</v>
      </c>
      <c r="C70" s="16">
        <v>7928</v>
      </c>
      <c r="D70" s="16"/>
      <c r="E70" s="16">
        <v>11343</v>
      </c>
      <c r="F70" s="16"/>
      <c r="G70" s="16">
        <v>634</v>
      </c>
      <c r="H70" s="16"/>
      <c r="I70" s="16">
        <v>2939</v>
      </c>
      <c r="J70" s="16"/>
      <c r="K70" s="16">
        <v>763</v>
      </c>
      <c r="L70" s="16"/>
      <c r="M70" s="16">
        <v>580</v>
      </c>
      <c r="N70" s="16"/>
      <c r="O70" s="16">
        <v>276</v>
      </c>
      <c r="P70" s="16">
        <v>1123</v>
      </c>
      <c r="Q70" s="2"/>
      <c r="R70" s="2"/>
      <c r="S70" s="2"/>
      <c r="T70" s="2"/>
    </row>
    <row r="71" spans="1:20" ht="15.75">
      <c r="A71" s="13" t="s">
        <v>66</v>
      </c>
      <c r="B71" s="14">
        <f t="shared" si="2"/>
        <v>229387</v>
      </c>
      <c r="C71" s="16">
        <v>116187</v>
      </c>
      <c r="D71" s="16"/>
      <c r="E71" s="16">
        <v>69247</v>
      </c>
      <c r="F71" s="16"/>
      <c r="G71" s="16">
        <v>4955</v>
      </c>
      <c r="H71" s="16"/>
      <c r="I71" s="16">
        <v>11296</v>
      </c>
      <c r="J71" s="16"/>
      <c r="K71" s="16">
        <v>9004</v>
      </c>
      <c r="L71" s="16"/>
      <c r="M71" s="16">
        <v>3705</v>
      </c>
      <c r="N71" s="16"/>
      <c r="O71" s="16">
        <v>980</v>
      </c>
      <c r="P71" s="16">
        <v>14013</v>
      </c>
      <c r="Q71" s="2"/>
      <c r="R71" s="2"/>
      <c r="S71" s="2"/>
      <c r="T71" s="2"/>
    </row>
    <row r="72" spans="1:20" ht="15.75">
      <c r="A72" s="13" t="s">
        <v>67</v>
      </c>
      <c r="B72" s="14">
        <f t="shared" si="2"/>
        <v>11704</v>
      </c>
      <c r="C72" s="16">
        <v>3153</v>
      </c>
      <c r="D72" s="16"/>
      <c r="E72" s="16">
        <v>5627</v>
      </c>
      <c r="F72" s="16"/>
      <c r="G72" s="16">
        <v>338</v>
      </c>
      <c r="H72" s="16"/>
      <c r="I72" s="16">
        <v>1229</v>
      </c>
      <c r="J72" s="16"/>
      <c r="K72" s="16">
        <v>386</v>
      </c>
      <c r="L72" s="16"/>
      <c r="M72" s="16">
        <v>229</v>
      </c>
      <c r="N72" s="16"/>
      <c r="O72" s="16">
        <v>86</v>
      </c>
      <c r="P72" s="16">
        <v>656</v>
      </c>
      <c r="Q72" s="2"/>
      <c r="R72" s="2"/>
      <c r="S72" s="2"/>
      <c r="T72" s="2"/>
    </row>
    <row r="73" spans="1:20" ht="15.75">
      <c r="A73" s="13" t="s">
        <v>68</v>
      </c>
      <c r="B73" s="14">
        <f t="shared" si="2"/>
        <v>6675</v>
      </c>
      <c r="C73" s="16">
        <v>2144</v>
      </c>
      <c r="D73" s="16"/>
      <c r="E73" s="16">
        <v>2907</v>
      </c>
      <c r="F73" s="16"/>
      <c r="G73" s="16">
        <v>189</v>
      </c>
      <c r="H73" s="16"/>
      <c r="I73" s="16">
        <v>560</v>
      </c>
      <c r="J73" s="16"/>
      <c r="K73" s="16">
        <v>200</v>
      </c>
      <c r="L73" s="16"/>
      <c r="M73" s="16">
        <v>239</v>
      </c>
      <c r="N73" s="16"/>
      <c r="O73" s="16">
        <v>57</v>
      </c>
      <c r="P73" s="16">
        <v>379</v>
      </c>
      <c r="Q73" s="2"/>
      <c r="R73" s="2"/>
      <c r="S73" s="2"/>
      <c r="T73" s="2"/>
    </row>
    <row r="74" spans="1:20" ht="15.75">
      <c r="A74" s="20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"/>
      <c r="R74" s="2"/>
      <c r="S74" s="2"/>
      <c r="T74" s="2"/>
    </row>
    <row r="75" spans="1:20" ht="15.75">
      <c r="A75" s="2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2"/>
      <c r="R75" s="2"/>
      <c r="S75" s="2"/>
      <c r="T75" s="2"/>
    </row>
    <row r="76" spans="1:20" ht="15.75">
      <c r="A76" s="34" t="s">
        <v>72</v>
      </c>
      <c r="B76" s="14"/>
      <c r="C76" s="14"/>
      <c r="D76" s="14"/>
      <c r="E76" s="14"/>
      <c r="F76" s="14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2"/>
      <c r="R76" s="2"/>
      <c r="S76" s="2"/>
      <c r="T76" s="2"/>
    </row>
    <row r="77" spans="1:20" ht="15.75">
      <c r="A77" s="2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2"/>
      <c r="R77" s="2"/>
      <c r="S77" s="2"/>
      <c r="T77" s="2"/>
    </row>
    <row r="78" spans="1:20" ht="15.75">
      <c r="A78" s="2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2"/>
      <c r="R78" s="2"/>
      <c r="S78" s="2"/>
      <c r="T78" s="2"/>
    </row>
    <row r="79" spans="1:20" ht="15.75">
      <c r="A79" s="2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2"/>
      <c r="R79" s="2"/>
      <c r="S79" s="2"/>
      <c r="T79" s="2"/>
    </row>
    <row r="80" spans="1:20" ht="15.75">
      <c r="A80" s="2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2"/>
      <c r="R80" s="2"/>
      <c r="S80" s="2"/>
      <c r="T80" s="2"/>
    </row>
  </sheetData>
  <sheetProtection/>
  <hyperlinks>
    <hyperlink ref="A76" r:id="rId1" display="SOURCE:  New York State Board of Elections, www.elections.ny.gov (last viewed June 4, 2015)."/>
  </hyperlinks>
  <printOptions/>
  <pageMargins left="0.7" right="0.7" top="0.75" bottom="0.75" header="0.3" footer="0.3"/>
  <pageSetup fitToHeight="2" fitToWidth="1" horizontalDpi="600" verticalDpi="600" orientation="landscape" scale="6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zoomScalePageLayoutView="0" workbookViewId="0" topLeftCell="A1">
      <selection activeCell="A3" sqref="A3"/>
    </sheetView>
  </sheetViews>
  <sheetFormatPr defaultColWidth="13.77734375" defaultRowHeight="15.75"/>
  <cols>
    <col min="1" max="1" width="18.77734375" style="0" customWidth="1"/>
    <col min="2" max="3" width="13.77734375" style="0" customWidth="1"/>
    <col min="4" max="4" width="1.77734375" style="0" customWidth="1"/>
    <col min="5" max="5" width="13.77734375" style="0" customWidth="1"/>
    <col min="6" max="6" width="1.77734375" style="0" customWidth="1"/>
    <col min="7" max="7" width="13.77734375" style="0" customWidth="1"/>
    <col min="8" max="8" width="1.77734375" style="0" customWidth="1"/>
    <col min="9" max="9" width="13.77734375" style="0" customWidth="1"/>
    <col min="10" max="10" width="1.77734375" style="0" customWidth="1"/>
    <col min="11" max="11" width="13.77734375" style="0" customWidth="1"/>
    <col min="12" max="12" width="1.77734375" style="0" customWidth="1"/>
    <col min="13" max="13" width="13.77734375" style="0" customWidth="1"/>
    <col min="14" max="14" width="1.77734375" style="0" customWidth="1"/>
  </cols>
  <sheetData>
    <row r="1" spans="1:16" ht="20.25">
      <c r="A1" s="22" t="s">
        <v>86</v>
      </c>
      <c r="B1" s="3"/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0.25">
      <c r="A2" s="23" t="s">
        <v>133</v>
      </c>
      <c r="B2" s="3"/>
      <c r="C2" s="3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9.25">
      <c r="A4" s="5"/>
      <c r="B4" s="7"/>
      <c r="C4" s="27" t="s">
        <v>74</v>
      </c>
      <c r="D4" s="7"/>
      <c r="E4" s="27" t="s">
        <v>94</v>
      </c>
      <c r="F4" s="7"/>
      <c r="G4" s="27" t="s">
        <v>94</v>
      </c>
      <c r="H4" s="6"/>
      <c r="I4" s="27" t="s">
        <v>94</v>
      </c>
      <c r="J4" s="6"/>
      <c r="K4" s="27" t="s">
        <v>74</v>
      </c>
      <c r="L4" s="7"/>
      <c r="M4" s="32" t="s">
        <v>95</v>
      </c>
      <c r="N4" s="6"/>
      <c r="O4" s="27" t="s">
        <v>96</v>
      </c>
      <c r="P4" s="6"/>
    </row>
    <row r="5" spans="1:16" ht="29.25">
      <c r="A5" s="10" t="s">
        <v>0</v>
      </c>
      <c r="B5" s="11" t="s">
        <v>75</v>
      </c>
      <c r="C5" s="11" t="s">
        <v>70</v>
      </c>
      <c r="D5" s="11"/>
      <c r="E5" s="11" t="s">
        <v>1</v>
      </c>
      <c r="F5" s="11"/>
      <c r="G5" s="12" t="s">
        <v>84</v>
      </c>
      <c r="H5" s="12"/>
      <c r="I5" s="12" t="s">
        <v>77</v>
      </c>
      <c r="J5" s="12"/>
      <c r="K5" s="24" t="s">
        <v>79</v>
      </c>
      <c r="L5" s="11"/>
      <c r="M5" s="12" t="s">
        <v>69</v>
      </c>
      <c r="N5" s="12"/>
      <c r="O5" s="11" t="s">
        <v>2</v>
      </c>
      <c r="P5" s="24" t="s">
        <v>97</v>
      </c>
    </row>
    <row r="6" spans="1:16" ht="15.75">
      <c r="A6" s="13"/>
      <c r="B6" s="8"/>
      <c r="C6" s="8"/>
      <c r="D6" s="8"/>
      <c r="E6" s="8"/>
      <c r="F6" s="8"/>
      <c r="G6" s="9"/>
      <c r="H6" s="9"/>
      <c r="I6" s="9"/>
      <c r="J6" s="9"/>
      <c r="K6" s="8"/>
      <c r="L6" s="8"/>
      <c r="M6" s="9"/>
      <c r="N6" s="9"/>
      <c r="O6" s="8"/>
      <c r="P6" s="8"/>
    </row>
    <row r="7" spans="1:16" ht="15.75">
      <c r="A7" s="13" t="s">
        <v>3</v>
      </c>
      <c r="B7" s="14">
        <f>+B9+B16</f>
        <v>4769741</v>
      </c>
      <c r="C7" s="14">
        <f>+C9+C16</f>
        <v>2088746</v>
      </c>
      <c r="D7" s="14"/>
      <c r="E7" s="14">
        <f>+E9+E16</f>
        <v>1673705</v>
      </c>
      <c r="F7" s="14"/>
      <c r="G7" s="14">
        <f>+G9+G16</f>
        <v>152302</v>
      </c>
      <c r="H7" s="14"/>
      <c r="I7" s="14">
        <f>+I9+I16</f>
        <v>243419</v>
      </c>
      <c r="J7" s="14"/>
      <c r="K7" s="14">
        <f>+K9+K16</f>
        <v>182920</v>
      </c>
      <c r="L7" s="14"/>
      <c r="M7" s="14">
        <f>+M9+M16</f>
        <v>104445</v>
      </c>
      <c r="N7" s="15"/>
      <c r="O7" s="14">
        <f>+O9+O16</f>
        <v>27882</v>
      </c>
      <c r="P7" s="14">
        <f>+P9+P16</f>
        <v>296322</v>
      </c>
    </row>
    <row r="8" spans="1:16" ht="15.75">
      <c r="A8" s="2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  <c r="N8" s="15"/>
      <c r="O8" s="14"/>
      <c r="P8" s="14"/>
    </row>
    <row r="9" spans="1:16" ht="15.75">
      <c r="A9" s="13" t="s">
        <v>4</v>
      </c>
      <c r="B9" s="14">
        <f>SUM(B10:B14)</f>
        <v>1409598</v>
      </c>
      <c r="C9" s="14">
        <f>SUM(C10:C14)</f>
        <v>854769</v>
      </c>
      <c r="D9" s="14"/>
      <c r="E9" s="14">
        <f>SUM(E10:E14)</f>
        <v>282546</v>
      </c>
      <c r="F9" s="14"/>
      <c r="G9" s="14">
        <f>SUM(G10:G14)</f>
        <v>33490</v>
      </c>
      <c r="H9" s="14"/>
      <c r="I9" s="14">
        <f>SUM(I10:I14)</f>
        <v>30029</v>
      </c>
      <c r="J9" s="14"/>
      <c r="K9" s="14">
        <f>SUM(K10:K14)</f>
        <v>81142</v>
      </c>
      <c r="L9" s="14"/>
      <c r="M9" s="14">
        <f>SUM(M10:M14)</f>
        <v>21838</v>
      </c>
      <c r="N9" s="14"/>
      <c r="O9" s="14">
        <f>SUM(O10:O14)</f>
        <v>5066</v>
      </c>
      <c r="P9" s="14">
        <f>SUM(P10:P14)</f>
        <v>100718</v>
      </c>
    </row>
    <row r="10" spans="1:16" ht="15.75">
      <c r="A10" s="13" t="s">
        <v>5</v>
      </c>
      <c r="B10" s="14">
        <f>SUM(C10:P10)</f>
        <v>182356</v>
      </c>
      <c r="C10" s="16">
        <v>131729</v>
      </c>
      <c r="D10" s="16"/>
      <c r="E10" s="16">
        <v>18876</v>
      </c>
      <c r="F10" s="16"/>
      <c r="G10" s="16">
        <v>2871</v>
      </c>
      <c r="H10" s="16"/>
      <c r="I10" s="16">
        <v>2846</v>
      </c>
      <c r="J10" s="16"/>
      <c r="K10" s="16">
        <v>8413</v>
      </c>
      <c r="L10" s="16"/>
      <c r="M10" s="16">
        <v>2159</v>
      </c>
      <c r="N10" s="16"/>
      <c r="O10" s="16">
        <v>437</v>
      </c>
      <c r="P10" s="15">
        <v>15025</v>
      </c>
    </row>
    <row r="11" spans="1:16" ht="15.75">
      <c r="A11" s="13" t="s">
        <v>6</v>
      </c>
      <c r="B11" s="14">
        <f>SUM(C11:P11)</f>
        <v>411705</v>
      </c>
      <c r="C11" s="16">
        <v>257280</v>
      </c>
      <c r="D11" s="16"/>
      <c r="E11" s="16">
        <v>71624</v>
      </c>
      <c r="F11" s="16"/>
      <c r="G11" s="16">
        <v>7229</v>
      </c>
      <c r="H11" s="16"/>
      <c r="I11" s="16">
        <v>7924</v>
      </c>
      <c r="J11" s="16"/>
      <c r="K11" s="16">
        <v>30106</v>
      </c>
      <c r="L11" s="16"/>
      <c r="M11" s="16">
        <v>6825</v>
      </c>
      <c r="N11" s="16"/>
      <c r="O11" s="16">
        <v>1257</v>
      </c>
      <c r="P11" s="15">
        <v>29460</v>
      </c>
    </row>
    <row r="12" spans="1:16" ht="15.75">
      <c r="A12" s="13" t="s">
        <v>7</v>
      </c>
      <c r="B12" s="14">
        <f>SUM(C12:P12)</f>
        <v>364619</v>
      </c>
      <c r="C12" s="16">
        <v>214736</v>
      </c>
      <c r="D12" s="16"/>
      <c r="E12" s="16">
        <v>73108</v>
      </c>
      <c r="F12" s="16"/>
      <c r="G12" s="16">
        <v>12892</v>
      </c>
      <c r="H12" s="16"/>
      <c r="I12" s="16">
        <v>3819</v>
      </c>
      <c r="J12" s="16"/>
      <c r="K12" s="16">
        <v>25496</v>
      </c>
      <c r="L12" s="16"/>
      <c r="M12" s="16">
        <v>6845</v>
      </c>
      <c r="N12" s="16"/>
      <c r="O12" s="16">
        <v>1636</v>
      </c>
      <c r="P12" s="15">
        <v>26087</v>
      </c>
    </row>
    <row r="13" spans="1:16" ht="15.75">
      <c r="A13" s="13" t="s">
        <v>8</v>
      </c>
      <c r="B13" s="14">
        <f>SUM(C13:P13)</f>
        <v>351550</v>
      </c>
      <c r="C13" s="16">
        <v>213320</v>
      </c>
      <c r="D13" s="16"/>
      <c r="E13" s="16">
        <v>76505</v>
      </c>
      <c r="F13" s="16"/>
      <c r="G13" s="16">
        <v>7625</v>
      </c>
      <c r="H13" s="16"/>
      <c r="I13" s="16">
        <v>8899</v>
      </c>
      <c r="J13" s="16"/>
      <c r="K13" s="16">
        <v>13938</v>
      </c>
      <c r="L13" s="16"/>
      <c r="M13" s="16">
        <v>4680</v>
      </c>
      <c r="N13" s="16"/>
      <c r="O13" s="16">
        <v>1289</v>
      </c>
      <c r="P13" s="15">
        <v>25294</v>
      </c>
    </row>
    <row r="14" spans="1:16" ht="15.75">
      <c r="A14" s="13" t="s">
        <v>9</v>
      </c>
      <c r="B14" s="14">
        <f>SUM(C14:P14)</f>
        <v>99368</v>
      </c>
      <c r="C14" s="16">
        <v>37704</v>
      </c>
      <c r="D14" s="16"/>
      <c r="E14" s="16">
        <v>42433</v>
      </c>
      <c r="F14" s="16"/>
      <c r="G14" s="16">
        <v>2873</v>
      </c>
      <c r="H14" s="16"/>
      <c r="I14" s="16">
        <v>6541</v>
      </c>
      <c r="J14" s="16"/>
      <c r="K14" s="16">
        <v>3189</v>
      </c>
      <c r="L14" s="16"/>
      <c r="M14" s="16">
        <v>1329</v>
      </c>
      <c r="N14" s="16"/>
      <c r="O14" s="16">
        <v>447</v>
      </c>
      <c r="P14" s="15">
        <v>4852</v>
      </c>
    </row>
    <row r="15" spans="1:16" ht="15.75">
      <c r="A15" s="2"/>
      <c r="B15" s="14" t="s">
        <v>10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  <c r="N15" s="15"/>
      <c r="O15" s="14"/>
      <c r="P15" s="14"/>
    </row>
    <row r="16" spans="1:16" ht="15.75">
      <c r="A16" s="13" t="s">
        <v>11</v>
      </c>
      <c r="B16" s="14">
        <f>SUM(B17:B73)</f>
        <v>3360143</v>
      </c>
      <c r="C16" s="14">
        <f>SUM(C17:C73)</f>
        <v>1233977</v>
      </c>
      <c r="D16" s="14"/>
      <c r="E16" s="14">
        <f>SUM(E17:E73)</f>
        <v>1391159</v>
      </c>
      <c r="F16" s="14"/>
      <c r="G16" s="14">
        <f>SUM(G17:G73)</f>
        <v>118812</v>
      </c>
      <c r="H16" s="14"/>
      <c r="I16" s="14">
        <f>SUM(I17:I73)</f>
        <v>213390</v>
      </c>
      <c r="J16" s="14"/>
      <c r="K16" s="14">
        <f>SUM(K17:K73)</f>
        <v>101778</v>
      </c>
      <c r="L16" s="14"/>
      <c r="M16" s="14">
        <f>SUM(M17:M73)</f>
        <v>82607</v>
      </c>
      <c r="N16" s="15"/>
      <c r="O16" s="14">
        <f>SUM(O17:O73)</f>
        <v>22816</v>
      </c>
      <c r="P16" s="14">
        <f>SUM(P17:P73)</f>
        <v>195604</v>
      </c>
    </row>
    <row r="17" spans="1:16" ht="15.75">
      <c r="A17" s="13" t="s">
        <v>12</v>
      </c>
      <c r="B17" s="14">
        <f aca="true" t="shared" si="0" ref="B17:B22">SUM(C17:P17)</f>
        <v>104260</v>
      </c>
      <c r="C17" s="16">
        <v>45579</v>
      </c>
      <c r="D17" s="16"/>
      <c r="E17" s="16">
        <v>36687</v>
      </c>
      <c r="F17" s="16"/>
      <c r="G17" s="16">
        <v>4372</v>
      </c>
      <c r="H17" s="16"/>
      <c r="I17" s="16">
        <v>5372</v>
      </c>
      <c r="J17" s="16"/>
      <c r="K17" s="16">
        <v>3905</v>
      </c>
      <c r="L17" s="16"/>
      <c r="M17" s="16">
        <v>2496</v>
      </c>
      <c r="N17" s="16"/>
      <c r="O17" s="16">
        <v>832</v>
      </c>
      <c r="P17" s="15">
        <v>5017</v>
      </c>
    </row>
    <row r="18" spans="1:16" ht="15.75">
      <c r="A18" s="13" t="s">
        <v>13</v>
      </c>
      <c r="B18" s="14">
        <f t="shared" si="0"/>
        <v>13634</v>
      </c>
      <c r="C18" s="16">
        <v>3156</v>
      </c>
      <c r="D18" s="16"/>
      <c r="E18" s="16">
        <v>7521</v>
      </c>
      <c r="F18" s="16"/>
      <c r="G18" s="16">
        <v>348</v>
      </c>
      <c r="H18" s="16"/>
      <c r="I18" s="16">
        <v>761</v>
      </c>
      <c r="J18" s="16"/>
      <c r="K18" s="16">
        <v>308</v>
      </c>
      <c r="L18" s="16"/>
      <c r="M18" s="16">
        <v>530</v>
      </c>
      <c r="N18" s="16"/>
      <c r="O18" s="16">
        <v>81</v>
      </c>
      <c r="P18" s="15">
        <v>929</v>
      </c>
    </row>
    <row r="19" spans="1:16" ht="15.75">
      <c r="A19" s="13" t="s">
        <v>14</v>
      </c>
      <c r="B19" s="14">
        <f t="shared" si="0"/>
        <v>62515</v>
      </c>
      <c r="C19" s="16">
        <v>20327</v>
      </c>
      <c r="D19" s="16"/>
      <c r="E19" s="16">
        <v>28913</v>
      </c>
      <c r="F19" s="16"/>
      <c r="G19" s="16">
        <v>2020</v>
      </c>
      <c r="H19" s="16"/>
      <c r="I19" s="16">
        <v>2865</v>
      </c>
      <c r="J19" s="16"/>
      <c r="K19" s="16">
        <v>1884</v>
      </c>
      <c r="L19" s="16"/>
      <c r="M19" s="16">
        <v>1994</v>
      </c>
      <c r="N19" s="16"/>
      <c r="O19" s="16">
        <v>728</v>
      </c>
      <c r="P19" s="15">
        <v>3784</v>
      </c>
    </row>
    <row r="20" spans="1:16" ht="15.75">
      <c r="A20" s="13" t="s">
        <v>15</v>
      </c>
      <c r="B20" s="14">
        <f t="shared" si="0"/>
        <v>22727</v>
      </c>
      <c r="C20" s="16">
        <v>5874</v>
      </c>
      <c r="D20" s="16"/>
      <c r="E20" s="16">
        <v>11432</v>
      </c>
      <c r="F20" s="16"/>
      <c r="G20" s="16">
        <v>759</v>
      </c>
      <c r="H20" s="16"/>
      <c r="I20" s="16">
        <v>1495</v>
      </c>
      <c r="J20" s="16"/>
      <c r="K20" s="16">
        <v>562</v>
      </c>
      <c r="L20" s="16"/>
      <c r="M20" s="16">
        <v>1004</v>
      </c>
      <c r="N20" s="16"/>
      <c r="O20" s="16">
        <v>154</v>
      </c>
      <c r="P20" s="15">
        <v>1447</v>
      </c>
    </row>
    <row r="21" spans="1:16" ht="15.75">
      <c r="A21" s="13" t="s">
        <v>16</v>
      </c>
      <c r="B21" s="14">
        <f t="shared" si="0"/>
        <v>22814</v>
      </c>
      <c r="C21" s="16">
        <v>7633</v>
      </c>
      <c r="D21" s="16"/>
      <c r="E21" s="16">
        <v>9914</v>
      </c>
      <c r="F21" s="16"/>
      <c r="G21" s="16">
        <v>855</v>
      </c>
      <c r="H21" s="16"/>
      <c r="I21" s="16">
        <v>1661</v>
      </c>
      <c r="J21" s="16"/>
      <c r="K21" s="16">
        <v>635</v>
      </c>
      <c r="L21" s="16"/>
      <c r="M21" s="16">
        <v>811</v>
      </c>
      <c r="N21" s="16"/>
      <c r="O21" s="16">
        <v>164</v>
      </c>
      <c r="P21" s="15">
        <v>1141</v>
      </c>
    </row>
    <row r="22" spans="1:16" ht="15.75">
      <c r="A22" s="13" t="s">
        <v>17</v>
      </c>
      <c r="B22" s="14">
        <f t="shared" si="0"/>
        <v>40358</v>
      </c>
      <c r="C22" s="16">
        <v>11752</v>
      </c>
      <c r="D22" s="16"/>
      <c r="E22" s="16">
        <v>19073</v>
      </c>
      <c r="F22" s="16"/>
      <c r="G22" s="16">
        <v>1460</v>
      </c>
      <c r="H22" s="16"/>
      <c r="I22" s="16">
        <v>2836</v>
      </c>
      <c r="J22" s="16"/>
      <c r="K22" s="16">
        <v>1053</v>
      </c>
      <c r="L22" s="16"/>
      <c r="M22" s="16">
        <v>1612</v>
      </c>
      <c r="N22" s="16"/>
      <c r="O22" s="16">
        <v>275</v>
      </c>
      <c r="P22" s="15">
        <v>2297</v>
      </c>
    </row>
    <row r="23" spans="1:16" ht="15.75">
      <c r="A23" s="13" t="s">
        <v>18</v>
      </c>
      <c r="B23" s="14">
        <f aca="true" t="shared" si="1" ref="B23:B28">SUM(C23:P23)</f>
        <v>25047</v>
      </c>
      <c r="C23" s="16">
        <v>7679</v>
      </c>
      <c r="D23" s="16"/>
      <c r="E23" s="16">
        <v>12659</v>
      </c>
      <c r="F23" s="16"/>
      <c r="G23" s="16">
        <v>803</v>
      </c>
      <c r="H23" s="16"/>
      <c r="I23" s="16">
        <v>1049</v>
      </c>
      <c r="J23" s="16"/>
      <c r="K23" s="16">
        <v>494</v>
      </c>
      <c r="L23" s="16"/>
      <c r="M23" s="16">
        <v>766</v>
      </c>
      <c r="N23" s="16"/>
      <c r="O23" s="16">
        <v>163</v>
      </c>
      <c r="P23" s="15">
        <v>1434</v>
      </c>
    </row>
    <row r="24" spans="1:16" ht="15.75">
      <c r="A24" s="13" t="s">
        <v>19</v>
      </c>
      <c r="B24" s="14">
        <f t="shared" si="1"/>
        <v>14307</v>
      </c>
      <c r="C24" s="16">
        <v>4074</v>
      </c>
      <c r="D24" s="16"/>
      <c r="E24" s="16">
        <v>7193</v>
      </c>
      <c r="F24" s="16"/>
      <c r="G24" s="16">
        <v>474</v>
      </c>
      <c r="H24" s="16"/>
      <c r="I24" s="16">
        <v>666</v>
      </c>
      <c r="J24" s="16"/>
      <c r="K24" s="16">
        <v>396</v>
      </c>
      <c r="L24" s="16"/>
      <c r="M24" s="16">
        <v>571</v>
      </c>
      <c r="N24" s="16"/>
      <c r="O24" s="16">
        <v>177</v>
      </c>
      <c r="P24" s="15">
        <v>756</v>
      </c>
    </row>
    <row r="25" spans="1:16" ht="15.75">
      <c r="A25" s="13" t="s">
        <v>20</v>
      </c>
      <c r="B25" s="14">
        <f t="shared" si="1"/>
        <v>23552</v>
      </c>
      <c r="C25" s="16">
        <v>9586</v>
      </c>
      <c r="D25" s="16"/>
      <c r="E25" s="16">
        <v>8684</v>
      </c>
      <c r="F25" s="16"/>
      <c r="G25" s="16">
        <v>908</v>
      </c>
      <c r="H25" s="16"/>
      <c r="I25" s="16">
        <v>981</v>
      </c>
      <c r="J25" s="16"/>
      <c r="K25" s="16">
        <v>752</v>
      </c>
      <c r="L25" s="16"/>
      <c r="M25" s="16">
        <v>609</v>
      </c>
      <c r="N25" s="16"/>
      <c r="O25" s="16">
        <v>115</v>
      </c>
      <c r="P25" s="15">
        <v>1917</v>
      </c>
    </row>
    <row r="26" spans="1:16" ht="15.75">
      <c r="A26" s="13" t="s">
        <v>21</v>
      </c>
      <c r="B26" s="14">
        <f t="shared" si="1"/>
        <v>24264</v>
      </c>
      <c r="C26" s="16">
        <v>8824</v>
      </c>
      <c r="D26" s="16"/>
      <c r="E26" s="16">
        <v>9590</v>
      </c>
      <c r="F26" s="16"/>
      <c r="G26" s="16">
        <v>1217</v>
      </c>
      <c r="H26" s="16"/>
      <c r="I26" s="16">
        <v>1463</v>
      </c>
      <c r="J26" s="16"/>
      <c r="K26" s="16">
        <v>1082</v>
      </c>
      <c r="L26" s="16"/>
      <c r="M26" s="16">
        <v>595</v>
      </c>
      <c r="N26" s="16"/>
      <c r="O26" s="16">
        <v>175</v>
      </c>
      <c r="P26" s="15">
        <v>1318</v>
      </c>
    </row>
    <row r="27" spans="1:16" ht="15.75">
      <c r="A27" s="13" t="s">
        <v>22</v>
      </c>
      <c r="B27" s="14">
        <f t="shared" si="1"/>
        <v>14132</v>
      </c>
      <c r="C27" s="16">
        <v>4758</v>
      </c>
      <c r="D27" s="16"/>
      <c r="E27" s="16">
        <v>6257</v>
      </c>
      <c r="F27" s="16"/>
      <c r="G27" s="16">
        <v>503</v>
      </c>
      <c r="H27" s="16"/>
      <c r="I27" s="16">
        <v>772</v>
      </c>
      <c r="J27" s="16"/>
      <c r="K27" s="16">
        <v>435</v>
      </c>
      <c r="L27" s="16"/>
      <c r="M27" s="16">
        <v>521</v>
      </c>
      <c r="N27" s="16"/>
      <c r="O27" s="16">
        <v>110</v>
      </c>
      <c r="P27" s="15">
        <v>776</v>
      </c>
    </row>
    <row r="28" spans="1:16" ht="15.75">
      <c r="A28" s="13" t="s">
        <v>23</v>
      </c>
      <c r="B28" s="14">
        <f t="shared" si="1"/>
        <v>14058</v>
      </c>
      <c r="C28" s="16">
        <v>4170</v>
      </c>
      <c r="D28" s="16"/>
      <c r="E28" s="16">
        <v>7030</v>
      </c>
      <c r="F28" s="16"/>
      <c r="G28" s="16">
        <v>447</v>
      </c>
      <c r="H28" s="16"/>
      <c r="I28" s="16">
        <v>722</v>
      </c>
      <c r="J28" s="16"/>
      <c r="K28" s="16">
        <v>448</v>
      </c>
      <c r="L28" s="16"/>
      <c r="M28" s="16">
        <v>430</v>
      </c>
      <c r="N28" s="16"/>
      <c r="O28" s="16">
        <v>102</v>
      </c>
      <c r="P28" s="15">
        <v>709</v>
      </c>
    </row>
    <row r="29" spans="1:16" ht="15.75">
      <c r="A29" s="13" t="s">
        <v>24</v>
      </c>
      <c r="B29" s="14">
        <f aca="true" t="shared" si="2" ref="B29:B73">SUM(C29:P29)</f>
        <v>88378</v>
      </c>
      <c r="C29" s="16">
        <v>32456</v>
      </c>
      <c r="D29" s="16"/>
      <c r="E29" s="16">
        <v>35447</v>
      </c>
      <c r="F29" s="16"/>
      <c r="G29" s="16">
        <v>2773</v>
      </c>
      <c r="H29" s="16"/>
      <c r="I29" s="16">
        <v>6419</v>
      </c>
      <c r="J29" s="16"/>
      <c r="K29" s="16">
        <v>2666</v>
      </c>
      <c r="L29" s="16"/>
      <c r="M29" s="16">
        <v>1748</v>
      </c>
      <c r="N29" s="16"/>
      <c r="O29" s="16">
        <v>642</v>
      </c>
      <c r="P29" s="15">
        <v>6227</v>
      </c>
    </row>
    <row r="30" spans="1:16" ht="15.75">
      <c r="A30" s="13" t="s">
        <v>25</v>
      </c>
      <c r="B30" s="14">
        <f t="shared" si="2"/>
        <v>307762</v>
      </c>
      <c r="C30" s="16">
        <v>103941</v>
      </c>
      <c r="D30" s="16"/>
      <c r="E30" s="16">
        <v>124328</v>
      </c>
      <c r="F30" s="16"/>
      <c r="G30" s="16">
        <v>10550</v>
      </c>
      <c r="H30" s="16"/>
      <c r="I30" s="16">
        <v>20583</v>
      </c>
      <c r="J30" s="16"/>
      <c r="K30" s="16">
        <v>10692</v>
      </c>
      <c r="L30" s="16"/>
      <c r="M30" s="16">
        <v>11611</v>
      </c>
      <c r="N30" s="16"/>
      <c r="O30" s="16">
        <v>2374</v>
      </c>
      <c r="P30" s="15">
        <v>23683</v>
      </c>
    </row>
    <row r="31" spans="1:16" ht="15.75">
      <c r="A31" s="13" t="s">
        <v>26</v>
      </c>
      <c r="B31" s="14">
        <f t="shared" si="2"/>
        <v>13427</v>
      </c>
      <c r="C31" s="16">
        <v>4677</v>
      </c>
      <c r="D31" s="16"/>
      <c r="E31" s="16">
        <v>5397</v>
      </c>
      <c r="F31" s="16"/>
      <c r="G31" s="16">
        <v>485</v>
      </c>
      <c r="H31" s="16"/>
      <c r="I31" s="16">
        <v>435</v>
      </c>
      <c r="J31" s="16"/>
      <c r="K31" s="16">
        <v>376</v>
      </c>
      <c r="L31" s="16"/>
      <c r="M31" s="16">
        <v>417</v>
      </c>
      <c r="N31" s="16"/>
      <c r="O31" s="16">
        <v>69</v>
      </c>
      <c r="P31" s="15">
        <v>1571</v>
      </c>
    </row>
    <row r="32" spans="1:16" ht="15.75">
      <c r="A32" s="13" t="s">
        <v>27</v>
      </c>
      <c r="B32" s="14">
        <f t="shared" si="2"/>
        <v>12663</v>
      </c>
      <c r="C32" s="16">
        <v>5348</v>
      </c>
      <c r="D32" s="16"/>
      <c r="E32" s="16">
        <v>4689</v>
      </c>
      <c r="F32" s="16"/>
      <c r="G32" s="16">
        <v>433</v>
      </c>
      <c r="H32" s="16"/>
      <c r="I32" s="16">
        <v>379</v>
      </c>
      <c r="J32" s="16"/>
      <c r="K32" s="16">
        <v>364</v>
      </c>
      <c r="L32" s="16"/>
      <c r="M32" s="16">
        <v>372</v>
      </c>
      <c r="N32" s="16"/>
      <c r="O32" s="16">
        <v>67</v>
      </c>
      <c r="P32" s="15">
        <v>1011</v>
      </c>
    </row>
    <row r="33" spans="1:16" ht="15.75">
      <c r="A33" s="13" t="s">
        <v>28</v>
      </c>
      <c r="B33" s="14">
        <f t="shared" si="2"/>
        <v>15428</v>
      </c>
      <c r="C33" s="16">
        <v>3392</v>
      </c>
      <c r="D33" s="16"/>
      <c r="E33" s="16">
        <v>9045</v>
      </c>
      <c r="F33" s="16"/>
      <c r="G33" s="16">
        <v>593</v>
      </c>
      <c r="H33" s="16"/>
      <c r="I33" s="16">
        <v>898</v>
      </c>
      <c r="J33" s="16"/>
      <c r="K33" s="16">
        <v>316</v>
      </c>
      <c r="L33" s="16"/>
      <c r="M33" s="16">
        <v>245</v>
      </c>
      <c r="N33" s="16"/>
      <c r="O33" s="16">
        <v>122</v>
      </c>
      <c r="P33" s="15">
        <v>817</v>
      </c>
    </row>
    <row r="34" spans="1:16" ht="15.75">
      <c r="A34" s="13" t="s">
        <v>29</v>
      </c>
      <c r="B34" s="14">
        <f t="shared" si="2"/>
        <v>18231</v>
      </c>
      <c r="C34" s="16">
        <v>4198</v>
      </c>
      <c r="D34" s="16"/>
      <c r="E34" s="16">
        <v>9132</v>
      </c>
      <c r="F34" s="16"/>
      <c r="G34" s="16">
        <v>655</v>
      </c>
      <c r="H34" s="16"/>
      <c r="I34" s="16">
        <v>1707</v>
      </c>
      <c r="J34" s="16"/>
      <c r="K34" s="16">
        <v>411</v>
      </c>
      <c r="L34" s="16"/>
      <c r="M34" s="16">
        <v>693</v>
      </c>
      <c r="N34" s="16"/>
      <c r="O34" s="16">
        <v>181</v>
      </c>
      <c r="P34" s="15">
        <v>1254</v>
      </c>
    </row>
    <row r="35" spans="1:16" ht="15.75">
      <c r="A35" s="13" t="s">
        <v>30</v>
      </c>
      <c r="B35" s="14">
        <f t="shared" si="2"/>
        <v>16851</v>
      </c>
      <c r="C35" s="16">
        <v>4898</v>
      </c>
      <c r="D35" s="16"/>
      <c r="E35" s="16">
        <v>7703</v>
      </c>
      <c r="F35" s="16"/>
      <c r="G35" s="16">
        <v>603</v>
      </c>
      <c r="H35" s="16"/>
      <c r="I35" s="16">
        <v>1313</v>
      </c>
      <c r="J35" s="16"/>
      <c r="K35" s="16">
        <v>538</v>
      </c>
      <c r="L35" s="16"/>
      <c r="M35" s="16">
        <v>396</v>
      </c>
      <c r="N35" s="16"/>
      <c r="O35" s="16">
        <v>158</v>
      </c>
      <c r="P35" s="15">
        <v>1242</v>
      </c>
    </row>
    <row r="36" spans="1:16" ht="15.75">
      <c r="A36" s="13" t="s">
        <v>31</v>
      </c>
      <c r="B36" s="14">
        <f t="shared" si="2"/>
        <v>2667</v>
      </c>
      <c r="C36" s="16">
        <v>649</v>
      </c>
      <c r="D36" s="16"/>
      <c r="E36" s="16">
        <v>1489</v>
      </c>
      <c r="F36" s="16"/>
      <c r="G36" s="16">
        <v>87</v>
      </c>
      <c r="H36" s="16"/>
      <c r="I36" s="16">
        <v>150</v>
      </c>
      <c r="J36" s="16"/>
      <c r="K36" s="16">
        <v>55</v>
      </c>
      <c r="L36" s="16"/>
      <c r="M36" s="16">
        <v>68</v>
      </c>
      <c r="N36" s="16"/>
      <c r="O36" s="16">
        <v>27</v>
      </c>
      <c r="P36" s="15">
        <v>142</v>
      </c>
    </row>
    <row r="37" spans="1:16" ht="15.75">
      <c r="A37" s="13" t="s">
        <v>32</v>
      </c>
      <c r="B37" s="14">
        <f t="shared" si="2"/>
        <v>20099</v>
      </c>
      <c r="C37" s="16">
        <v>5593</v>
      </c>
      <c r="D37" s="16"/>
      <c r="E37" s="16">
        <v>9464</v>
      </c>
      <c r="F37" s="16"/>
      <c r="G37" s="16">
        <v>653</v>
      </c>
      <c r="H37" s="16"/>
      <c r="I37" s="16">
        <v>1027</v>
      </c>
      <c r="J37" s="16"/>
      <c r="K37" s="16">
        <v>383</v>
      </c>
      <c r="L37" s="16"/>
      <c r="M37" s="16">
        <v>736</v>
      </c>
      <c r="N37" s="16"/>
      <c r="O37" s="16">
        <v>179</v>
      </c>
      <c r="P37" s="15">
        <v>2064</v>
      </c>
    </row>
    <row r="38" spans="1:16" ht="15.75">
      <c r="A38" s="13" t="s">
        <v>33</v>
      </c>
      <c r="B38" s="14">
        <f t="shared" si="2"/>
        <v>27760</v>
      </c>
      <c r="C38" s="16">
        <v>9024</v>
      </c>
      <c r="D38" s="16"/>
      <c r="E38" s="16">
        <v>12532</v>
      </c>
      <c r="F38" s="16"/>
      <c r="G38" s="16">
        <v>1098</v>
      </c>
      <c r="H38" s="16"/>
      <c r="I38" s="16">
        <v>1215</v>
      </c>
      <c r="J38" s="16"/>
      <c r="K38" s="16">
        <v>593</v>
      </c>
      <c r="L38" s="16"/>
      <c r="M38" s="16">
        <v>889</v>
      </c>
      <c r="N38" s="16"/>
      <c r="O38" s="16">
        <v>169</v>
      </c>
      <c r="P38" s="15">
        <v>2240</v>
      </c>
    </row>
    <row r="39" spans="1:16" ht="15.75">
      <c r="A39" s="13" t="s">
        <v>34</v>
      </c>
      <c r="B39" s="14">
        <f t="shared" si="2"/>
        <v>7579</v>
      </c>
      <c r="C39" s="16">
        <v>2186</v>
      </c>
      <c r="D39" s="16"/>
      <c r="E39" s="16">
        <v>3637</v>
      </c>
      <c r="F39" s="16"/>
      <c r="G39" s="16">
        <v>211</v>
      </c>
      <c r="H39" s="16"/>
      <c r="I39" s="16">
        <v>413</v>
      </c>
      <c r="J39" s="16"/>
      <c r="K39" s="16">
        <v>142</v>
      </c>
      <c r="L39" s="16"/>
      <c r="M39" s="16">
        <v>285</v>
      </c>
      <c r="N39" s="16"/>
      <c r="O39" s="16">
        <v>77</v>
      </c>
      <c r="P39" s="15">
        <v>628</v>
      </c>
    </row>
    <row r="40" spans="1:16" ht="15.75">
      <c r="A40" s="13" t="s">
        <v>35</v>
      </c>
      <c r="B40" s="14">
        <f t="shared" si="2"/>
        <v>19899</v>
      </c>
      <c r="C40" s="16">
        <v>5476</v>
      </c>
      <c r="D40" s="16"/>
      <c r="E40" s="16">
        <v>9591</v>
      </c>
      <c r="F40" s="16"/>
      <c r="G40" s="16">
        <v>693</v>
      </c>
      <c r="H40" s="16"/>
      <c r="I40" s="16">
        <v>1587</v>
      </c>
      <c r="J40" s="16"/>
      <c r="K40" s="16">
        <v>469</v>
      </c>
      <c r="L40" s="16"/>
      <c r="M40" s="16">
        <v>735</v>
      </c>
      <c r="N40" s="16"/>
      <c r="O40" s="16">
        <v>186</v>
      </c>
      <c r="P40" s="15">
        <v>1162</v>
      </c>
    </row>
    <row r="41" spans="1:16" ht="15.75">
      <c r="A41" s="13" t="s">
        <v>36</v>
      </c>
      <c r="B41" s="14">
        <f t="shared" si="2"/>
        <v>21574</v>
      </c>
      <c r="C41" s="16">
        <v>6319</v>
      </c>
      <c r="D41" s="16"/>
      <c r="E41" s="16">
        <v>9763</v>
      </c>
      <c r="F41" s="16"/>
      <c r="G41" s="16">
        <v>950</v>
      </c>
      <c r="H41" s="16"/>
      <c r="I41" s="16">
        <v>1590</v>
      </c>
      <c r="J41" s="16"/>
      <c r="K41" s="16">
        <v>622</v>
      </c>
      <c r="L41" s="16"/>
      <c r="M41" s="16">
        <v>759</v>
      </c>
      <c r="N41" s="16"/>
      <c r="O41" s="16">
        <v>218</v>
      </c>
      <c r="P41" s="15">
        <v>1353</v>
      </c>
    </row>
    <row r="42" spans="1:16" ht="15.75">
      <c r="A42" s="13" t="s">
        <v>37</v>
      </c>
      <c r="B42" s="14">
        <f t="shared" si="2"/>
        <v>233273</v>
      </c>
      <c r="C42" s="16">
        <v>84414</v>
      </c>
      <c r="D42" s="16"/>
      <c r="E42" s="16">
        <v>91625</v>
      </c>
      <c r="F42" s="16"/>
      <c r="G42" s="16">
        <v>10824</v>
      </c>
      <c r="H42" s="16"/>
      <c r="I42" s="16">
        <v>18270</v>
      </c>
      <c r="J42" s="16"/>
      <c r="K42" s="16">
        <v>6047</v>
      </c>
      <c r="L42" s="16"/>
      <c r="M42" s="16">
        <v>6215</v>
      </c>
      <c r="N42" s="16"/>
      <c r="O42" s="16">
        <v>1872</v>
      </c>
      <c r="P42" s="15">
        <v>14006</v>
      </c>
    </row>
    <row r="43" spans="1:16" ht="15.75">
      <c r="A43" s="13" t="s">
        <v>38</v>
      </c>
      <c r="B43" s="14">
        <f t="shared" si="2"/>
        <v>14256</v>
      </c>
      <c r="C43" s="16">
        <v>4156</v>
      </c>
      <c r="D43" s="16"/>
      <c r="E43" s="16">
        <v>6680</v>
      </c>
      <c r="F43" s="16"/>
      <c r="G43" s="16">
        <v>584</v>
      </c>
      <c r="H43" s="16"/>
      <c r="I43" s="16">
        <v>1076</v>
      </c>
      <c r="J43" s="16"/>
      <c r="K43" s="16">
        <v>353</v>
      </c>
      <c r="L43" s="16"/>
      <c r="M43" s="16">
        <v>339</v>
      </c>
      <c r="N43" s="16"/>
      <c r="O43" s="16">
        <v>179</v>
      </c>
      <c r="P43" s="15">
        <v>889</v>
      </c>
    </row>
    <row r="44" spans="1:16" ht="15.75">
      <c r="A44" s="13" t="s">
        <v>39</v>
      </c>
      <c r="B44" s="14">
        <f t="shared" si="2"/>
        <v>392174</v>
      </c>
      <c r="C44" s="16">
        <v>168526</v>
      </c>
      <c r="D44" s="16"/>
      <c r="E44" s="16">
        <v>166908</v>
      </c>
      <c r="F44" s="16"/>
      <c r="G44" s="16">
        <v>8877</v>
      </c>
      <c r="H44" s="16"/>
      <c r="I44" s="16">
        <v>21219</v>
      </c>
      <c r="J44" s="16"/>
      <c r="K44" s="16">
        <v>9842</v>
      </c>
      <c r="L44" s="16"/>
      <c r="M44" s="16">
        <v>4060</v>
      </c>
      <c r="N44" s="16"/>
      <c r="O44" s="16">
        <v>1627</v>
      </c>
      <c r="P44" s="15">
        <v>11115</v>
      </c>
    </row>
    <row r="45" spans="1:16" ht="15.75">
      <c r="A45" s="13" t="s">
        <v>40</v>
      </c>
      <c r="B45" s="14">
        <f t="shared" si="2"/>
        <v>66992</v>
      </c>
      <c r="C45" s="16">
        <v>19067</v>
      </c>
      <c r="D45" s="16"/>
      <c r="E45" s="16">
        <v>31092</v>
      </c>
      <c r="F45" s="16"/>
      <c r="G45" s="16">
        <v>2177</v>
      </c>
      <c r="H45" s="16"/>
      <c r="I45" s="16">
        <v>4893</v>
      </c>
      <c r="J45" s="16"/>
      <c r="K45" s="16">
        <v>1860</v>
      </c>
      <c r="L45" s="16"/>
      <c r="M45" s="16">
        <v>2717</v>
      </c>
      <c r="N45" s="16"/>
      <c r="O45" s="16">
        <v>517</v>
      </c>
      <c r="P45" s="15">
        <v>4669</v>
      </c>
    </row>
    <row r="46" spans="1:16" ht="15.75">
      <c r="A46" s="13" t="s">
        <v>41</v>
      </c>
      <c r="B46" s="14">
        <f t="shared" si="2"/>
        <v>69543</v>
      </c>
      <c r="C46" s="16">
        <v>22554</v>
      </c>
      <c r="D46" s="16"/>
      <c r="E46" s="16">
        <v>32188</v>
      </c>
      <c r="F46" s="16"/>
      <c r="G46" s="16">
        <v>2630</v>
      </c>
      <c r="H46" s="16"/>
      <c r="I46" s="16">
        <v>3715</v>
      </c>
      <c r="J46" s="16"/>
      <c r="K46" s="16">
        <v>1601</v>
      </c>
      <c r="L46" s="16"/>
      <c r="M46" s="16">
        <v>2142</v>
      </c>
      <c r="N46" s="16"/>
      <c r="O46" s="16">
        <v>511</v>
      </c>
      <c r="P46" s="15">
        <v>4202</v>
      </c>
    </row>
    <row r="47" spans="1:16" ht="15.75">
      <c r="A47" s="13" t="s">
        <v>42</v>
      </c>
      <c r="B47" s="14">
        <f t="shared" si="2"/>
        <v>145477</v>
      </c>
      <c r="C47" s="16">
        <v>54785</v>
      </c>
      <c r="D47" s="16"/>
      <c r="E47" s="16">
        <v>56059</v>
      </c>
      <c r="F47" s="16"/>
      <c r="G47" s="16">
        <v>5922</v>
      </c>
      <c r="H47" s="16"/>
      <c r="I47" s="16">
        <v>10165</v>
      </c>
      <c r="J47" s="16"/>
      <c r="K47" s="16">
        <v>4931</v>
      </c>
      <c r="L47" s="16"/>
      <c r="M47" s="16">
        <v>5095</v>
      </c>
      <c r="N47" s="16"/>
      <c r="O47" s="16">
        <v>1246</v>
      </c>
      <c r="P47" s="15">
        <v>7274</v>
      </c>
    </row>
    <row r="48" spans="1:16" ht="15.75">
      <c r="A48" s="13" t="s">
        <v>43</v>
      </c>
      <c r="B48" s="14">
        <f t="shared" si="2"/>
        <v>34976</v>
      </c>
      <c r="C48" s="16">
        <v>10685</v>
      </c>
      <c r="D48" s="16"/>
      <c r="E48" s="16">
        <v>16039</v>
      </c>
      <c r="F48" s="16"/>
      <c r="G48" s="16">
        <v>1317</v>
      </c>
      <c r="H48" s="16"/>
      <c r="I48" s="16">
        <v>2664</v>
      </c>
      <c r="J48" s="16"/>
      <c r="K48" s="16">
        <v>721</v>
      </c>
      <c r="L48" s="16"/>
      <c r="M48" s="16">
        <v>964</v>
      </c>
      <c r="N48" s="16"/>
      <c r="O48" s="16">
        <v>317</v>
      </c>
      <c r="P48" s="15">
        <v>2269</v>
      </c>
    </row>
    <row r="49" spans="1:16" ht="15.75">
      <c r="A49" s="13" t="s">
        <v>44</v>
      </c>
      <c r="B49" s="14">
        <f t="shared" si="2"/>
        <v>100047</v>
      </c>
      <c r="C49" s="16">
        <v>40430</v>
      </c>
      <c r="D49" s="16"/>
      <c r="E49" s="16">
        <v>38799</v>
      </c>
      <c r="F49" s="16"/>
      <c r="G49" s="16">
        <v>2569</v>
      </c>
      <c r="H49" s="16"/>
      <c r="I49" s="16">
        <v>6878</v>
      </c>
      <c r="J49" s="16"/>
      <c r="K49" s="16">
        <v>2594</v>
      </c>
      <c r="L49" s="16"/>
      <c r="M49" s="16">
        <v>2113</v>
      </c>
      <c r="N49" s="16"/>
      <c r="O49" s="16">
        <v>562</v>
      </c>
      <c r="P49" s="15">
        <v>6102</v>
      </c>
    </row>
    <row r="50" spans="1:16" ht="15.75">
      <c r="A50" s="13" t="s">
        <v>45</v>
      </c>
      <c r="B50" s="14">
        <f t="shared" si="2"/>
        <v>11467</v>
      </c>
      <c r="C50" s="16">
        <v>2661</v>
      </c>
      <c r="D50" s="16"/>
      <c r="E50" s="16">
        <v>5814</v>
      </c>
      <c r="F50" s="16"/>
      <c r="G50" s="16">
        <v>360</v>
      </c>
      <c r="H50" s="16"/>
      <c r="I50" s="16">
        <v>877</v>
      </c>
      <c r="J50" s="16"/>
      <c r="K50" s="16">
        <v>234</v>
      </c>
      <c r="L50" s="16"/>
      <c r="M50" s="16">
        <v>496</v>
      </c>
      <c r="N50" s="16"/>
      <c r="O50" s="16">
        <v>83</v>
      </c>
      <c r="P50" s="15">
        <v>942</v>
      </c>
    </row>
    <row r="51" spans="1:16" ht="15.75">
      <c r="A51" s="13" t="s">
        <v>46</v>
      </c>
      <c r="B51" s="14">
        <f t="shared" si="2"/>
        <v>32340</v>
      </c>
      <c r="C51" s="16">
        <v>9639</v>
      </c>
      <c r="D51" s="16"/>
      <c r="E51" s="16">
        <v>14314</v>
      </c>
      <c r="F51" s="16"/>
      <c r="G51" s="16">
        <v>1351</v>
      </c>
      <c r="H51" s="16"/>
      <c r="I51" s="16">
        <v>2282</v>
      </c>
      <c r="J51" s="16"/>
      <c r="K51" s="16">
        <v>772</v>
      </c>
      <c r="L51" s="16"/>
      <c r="M51" s="16">
        <v>1276</v>
      </c>
      <c r="N51" s="16"/>
      <c r="O51" s="16">
        <v>393</v>
      </c>
      <c r="P51" s="15">
        <v>2313</v>
      </c>
    </row>
    <row r="52" spans="1:16" ht="15.75">
      <c r="A52" s="13" t="s">
        <v>47</v>
      </c>
      <c r="B52" s="14">
        <f t="shared" si="2"/>
        <v>18517</v>
      </c>
      <c r="C52" s="16">
        <v>6242</v>
      </c>
      <c r="D52" s="16"/>
      <c r="E52" s="16">
        <v>8075</v>
      </c>
      <c r="F52" s="16"/>
      <c r="G52" s="16">
        <v>624</v>
      </c>
      <c r="H52" s="16"/>
      <c r="I52" s="16">
        <v>866</v>
      </c>
      <c r="J52" s="16"/>
      <c r="K52" s="16">
        <v>634</v>
      </c>
      <c r="L52" s="16"/>
      <c r="M52" s="16">
        <v>640</v>
      </c>
      <c r="N52" s="16"/>
      <c r="O52" s="16">
        <v>156</v>
      </c>
      <c r="P52" s="15">
        <v>1280</v>
      </c>
    </row>
    <row r="53" spans="1:16" ht="15.75">
      <c r="A53" s="13" t="s">
        <v>48</v>
      </c>
      <c r="B53" s="14">
        <f t="shared" si="2"/>
        <v>32749</v>
      </c>
      <c r="C53" s="16">
        <v>10294</v>
      </c>
      <c r="D53" s="16"/>
      <c r="E53" s="16">
        <v>14026</v>
      </c>
      <c r="F53" s="16"/>
      <c r="G53" s="16">
        <v>1316</v>
      </c>
      <c r="H53" s="16"/>
      <c r="I53" s="16">
        <v>2964</v>
      </c>
      <c r="J53" s="16"/>
      <c r="K53" s="16">
        <v>1136</v>
      </c>
      <c r="L53" s="16"/>
      <c r="M53" s="16">
        <v>577</v>
      </c>
      <c r="N53" s="16"/>
      <c r="O53" s="16">
        <v>189</v>
      </c>
      <c r="P53" s="15">
        <v>2247</v>
      </c>
    </row>
    <row r="54" spans="1:16" ht="15.75">
      <c r="A54" s="13" t="s">
        <v>49</v>
      </c>
      <c r="B54" s="14">
        <f t="shared" si="2"/>
        <v>55076</v>
      </c>
      <c r="C54" s="16">
        <v>19207</v>
      </c>
      <c r="D54" s="16"/>
      <c r="E54" s="16">
        <v>21866</v>
      </c>
      <c r="F54" s="16"/>
      <c r="G54" s="16">
        <v>2835</v>
      </c>
      <c r="H54" s="16"/>
      <c r="I54" s="16">
        <v>4180</v>
      </c>
      <c r="J54" s="16"/>
      <c r="K54" s="16">
        <v>2121</v>
      </c>
      <c r="L54" s="16"/>
      <c r="M54" s="16">
        <v>1325</v>
      </c>
      <c r="N54" s="16"/>
      <c r="O54" s="16">
        <v>533</v>
      </c>
      <c r="P54" s="15">
        <v>3009</v>
      </c>
    </row>
    <row r="55" spans="1:16" ht="15.75">
      <c r="A55" s="13" t="s">
        <v>50</v>
      </c>
      <c r="B55" s="14">
        <f t="shared" si="2"/>
        <v>89008</v>
      </c>
      <c r="C55" s="16">
        <v>38208</v>
      </c>
      <c r="D55" s="16"/>
      <c r="E55" s="16">
        <v>32485</v>
      </c>
      <c r="F55" s="16"/>
      <c r="G55" s="16">
        <v>5721</v>
      </c>
      <c r="H55" s="16"/>
      <c r="I55" s="16">
        <v>2694</v>
      </c>
      <c r="J55" s="16"/>
      <c r="K55" s="16">
        <v>2434</v>
      </c>
      <c r="L55" s="16"/>
      <c r="M55" s="16">
        <v>1116</v>
      </c>
      <c r="N55" s="16"/>
      <c r="O55" s="16">
        <v>307</v>
      </c>
      <c r="P55" s="15">
        <v>6043</v>
      </c>
    </row>
    <row r="56" spans="1:16" ht="15.75">
      <c r="A56" s="13" t="s">
        <v>51</v>
      </c>
      <c r="B56" s="14">
        <f t="shared" si="2"/>
        <v>30064</v>
      </c>
      <c r="C56" s="16">
        <v>12187</v>
      </c>
      <c r="D56" s="16"/>
      <c r="E56" s="16">
        <v>11075</v>
      </c>
      <c r="F56" s="16"/>
      <c r="G56" s="16">
        <v>902</v>
      </c>
      <c r="H56" s="16"/>
      <c r="I56" s="16">
        <v>1076</v>
      </c>
      <c r="J56" s="16"/>
      <c r="K56" s="16">
        <v>798</v>
      </c>
      <c r="L56" s="16"/>
      <c r="M56" s="16">
        <v>972</v>
      </c>
      <c r="N56" s="16"/>
      <c r="O56" s="16">
        <v>166</v>
      </c>
      <c r="P56" s="15">
        <v>2888</v>
      </c>
    </row>
    <row r="57" spans="1:16" ht="15.75">
      <c r="A57" s="13" t="s">
        <v>52</v>
      </c>
      <c r="B57" s="14">
        <f t="shared" si="2"/>
        <v>83443</v>
      </c>
      <c r="C57" s="16">
        <v>26422</v>
      </c>
      <c r="D57" s="16"/>
      <c r="E57" s="16">
        <v>39160</v>
      </c>
      <c r="F57" s="16"/>
      <c r="G57" s="16">
        <v>3502</v>
      </c>
      <c r="H57" s="16"/>
      <c r="I57" s="16">
        <v>5207</v>
      </c>
      <c r="J57" s="16"/>
      <c r="K57" s="16">
        <v>2120</v>
      </c>
      <c r="L57" s="16"/>
      <c r="M57" s="16">
        <v>1673</v>
      </c>
      <c r="N57" s="16"/>
      <c r="O57" s="16">
        <v>706</v>
      </c>
      <c r="P57" s="15">
        <v>4653</v>
      </c>
    </row>
    <row r="58" spans="1:16" ht="15.75">
      <c r="A58" s="13" t="s">
        <v>53</v>
      </c>
      <c r="B58" s="14">
        <f t="shared" si="2"/>
        <v>49343</v>
      </c>
      <c r="C58" s="16">
        <v>18042</v>
      </c>
      <c r="D58" s="16"/>
      <c r="E58" s="16">
        <v>19477</v>
      </c>
      <c r="F58" s="16"/>
      <c r="G58" s="16">
        <v>2235</v>
      </c>
      <c r="H58" s="16"/>
      <c r="I58" s="16">
        <v>3474</v>
      </c>
      <c r="J58" s="16"/>
      <c r="K58" s="16">
        <v>1556</v>
      </c>
      <c r="L58" s="16"/>
      <c r="M58" s="16">
        <v>1152</v>
      </c>
      <c r="N58" s="16"/>
      <c r="O58" s="16">
        <v>631</v>
      </c>
      <c r="P58" s="15">
        <v>2776</v>
      </c>
    </row>
    <row r="59" spans="1:16" ht="15.75">
      <c r="A59" s="13" t="s">
        <v>54</v>
      </c>
      <c r="B59" s="14">
        <f t="shared" si="2"/>
        <v>10649</v>
      </c>
      <c r="C59" s="16">
        <v>3114</v>
      </c>
      <c r="D59" s="16"/>
      <c r="E59" s="16">
        <v>4961</v>
      </c>
      <c r="F59" s="16"/>
      <c r="G59" s="16">
        <v>423</v>
      </c>
      <c r="H59" s="16"/>
      <c r="I59" s="16">
        <v>933</v>
      </c>
      <c r="J59" s="16"/>
      <c r="K59" s="16">
        <v>386</v>
      </c>
      <c r="L59" s="16"/>
      <c r="M59" s="16">
        <v>252</v>
      </c>
      <c r="N59" s="16"/>
      <c r="O59" s="16">
        <v>126</v>
      </c>
      <c r="P59" s="15">
        <v>454</v>
      </c>
    </row>
    <row r="60" spans="1:16" ht="15.75">
      <c r="A60" s="13" t="s">
        <v>55</v>
      </c>
      <c r="B60" s="14">
        <f t="shared" si="2"/>
        <v>6040</v>
      </c>
      <c r="C60" s="16">
        <v>1733</v>
      </c>
      <c r="D60" s="16"/>
      <c r="E60" s="16">
        <v>2932</v>
      </c>
      <c r="F60" s="16"/>
      <c r="G60" s="16">
        <v>194</v>
      </c>
      <c r="H60" s="16"/>
      <c r="I60" s="16">
        <v>409</v>
      </c>
      <c r="J60" s="16"/>
      <c r="K60" s="16">
        <v>213</v>
      </c>
      <c r="L60" s="16"/>
      <c r="M60" s="16">
        <v>231</v>
      </c>
      <c r="N60" s="16"/>
      <c r="O60" s="16">
        <v>33</v>
      </c>
      <c r="P60" s="15">
        <v>295</v>
      </c>
    </row>
    <row r="61" spans="1:16" ht="15.75">
      <c r="A61" s="13" t="s">
        <v>56</v>
      </c>
      <c r="B61" s="14">
        <f t="shared" si="2"/>
        <v>10213</v>
      </c>
      <c r="C61" s="16">
        <v>3386</v>
      </c>
      <c r="D61" s="16"/>
      <c r="E61" s="16">
        <v>4550</v>
      </c>
      <c r="F61" s="16"/>
      <c r="G61" s="16">
        <v>350</v>
      </c>
      <c r="H61" s="16"/>
      <c r="I61" s="16">
        <v>556</v>
      </c>
      <c r="J61" s="16"/>
      <c r="K61" s="16">
        <v>306</v>
      </c>
      <c r="L61" s="16"/>
      <c r="M61" s="16">
        <v>366</v>
      </c>
      <c r="N61" s="16"/>
      <c r="O61" s="16">
        <v>78</v>
      </c>
      <c r="P61" s="15">
        <v>621</v>
      </c>
    </row>
    <row r="62" spans="1:16" ht="15.75">
      <c r="A62" s="13" t="s">
        <v>57</v>
      </c>
      <c r="B62" s="14">
        <f t="shared" si="2"/>
        <v>28082</v>
      </c>
      <c r="C62" s="16">
        <v>7247</v>
      </c>
      <c r="D62" s="16"/>
      <c r="E62" s="16">
        <v>15150</v>
      </c>
      <c r="F62" s="16"/>
      <c r="G62" s="16">
        <v>794</v>
      </c>
      <c r="H62" s="16"/>
      <c r="I62" s="16">
        <v>1350</v>
      </c>
      <c r="J62" s="16"/>
      <c r="K62" s="16">
        <v>572</v>
      </c>
      <c r="L62" s="16"/>
      <c r="M62" s="16">
        <v>961</v>
      </c>
      <c r="N62" s="16"/>
      <c r="O62" s="16">
        <v>209</v>
      </c>
      <c r="P62" s="15">
        <v>1799</v>
      </c>
    </row>
    <row r="63" spans="1:16" ht="15.75">
      <c r="A63" s="13" t="s">
        <v>58</v>
      </c>
      <c r="B63" s="14">
        <f t="shared" si="2"/>
        <v>401272</v>
      </c>
      <c r="C63" s="16">
        <v>156063</v>
      </c>
      <c r="D63" s="16"/>
      <c r="E63" s="16">
        <v>158811</v>
      </c>
      <c r="F63" s="16"/>
      <c r="G63" s="16">
        <v>12255</v>
      </c>
      <c r="H63" s="16"/>
      <c r="I63" s="16">
        <v>32927</v>
      </c>
      <c r="J63" s="16"/>
      <c r="K63" s="16">
        <v>13408</v>
      </c>
      <c r="L63" s="16"/>
      <c r="M63" s="16">
        <v>6500</v>
      </c>
      <c r="N63" s="16"/>
      <c r="O63" s="16">
        <v>2126</v>
      </c>
      <c r="P63" s="15">
        <v>19182</v>
      </c>
    </row>
    <row r="64" spans="1:16" ht="15.75">
      <c r="A64" s="13" t="s">
        <v>59</v>
      </c>
      <c r="B64" s="14">
        <f t="shared" si="2"/>
        <v>21851</v>
      </c>
      <c r="C64" s="16">
        <v>8185</v>
      </c>
      <c r="D64" s="16"/>
      <c r="E64" s="16">
        <v>8102</v>
      </c>
      <c r="F64" s="16"/>
      <c r="G64" s="16">
        <v>659</v>
      </c>
      <c r="H64" s="16"/>
      <c r="I64" s="16">
        <v>1421</v>
      </c>
      <c r="J64" s="16"/>
      <c r="K64" s="16">
        <v>776</v>
      </c>
      <c r="L64" s="16"/>
      <c r="M64" s="16">
        <v>660</v>
      </c>
      <c r="N64" s="16"/>
      <c r="O64" s="16">
        <v>182</v>
      </c>
      <c r="P64" s="15">
        <v>1866</v>
      </c>
    </row>
    <row r="65" spans="1:16" ht="15.75">
      <c r="A65" s="13" t="s">
        <v>60</v>
      </c>
      <c r="B65" s="14">
        <f t="shared" si="2"/>
        <v>16885</v>
      </c>
      <c r="C65" s="16">
        <v>4215</v>
      </c>
      <c r="D65" s="16"/>
      <c r="E65" s="16">
        <v>8921</v>
      </c>
      <c r="F65" s="16"/>
      <c r="G65" s="16">
        <v>556</v>
      </c>
      <c r="H65" s="16"/>
      <c r="I65" s="16">
        <v>868</v>
      </c>
      <c r="J65" s="16"/>
      <c r="K65" s="16">
        <v>456</v>
      </c>
      <c r="L65" s="16"/>
      <c r="M65" s="16">
        <v>541</v>
      </c>
      <c r="N65" s="16"/>
      <c r="O65" s="16">
        <v>144</v>
      </c>
      <c r="P65" s="15">
        <v>1184</v>
      </c>
    </row>
    <row r="66" spans="1:16" ht="15.75">
      <c r="A66" s="13" t="s">
        <v>61</v>
      </c>
      <c r="B66" s="14">
        <f t="shared" si="2"/>
        <v>29688</v>
      </c>
      <c r="C66" s="16">
        <v>13483</v>
      </c>
      <c r="D66" s="16"/>
      <c r="E66" s="16">
        <v>8660</v>
      </c>
      <c r="F66" s="16"/>
      <c r="G66" s="16">
        <v>910</v>
      </c>
      <c r="H66" s="16"/>
      <c r="I66" s="16">
        <v>866</v>
      </c>
      <c r="J66" s="16"/>
      <c r="K66" s="16">
        <v>2532</v>
      </c>
      <c r="L66" s="16"/>
      <c r="M66" s="16">
        <v>1217</v>
      </c>
      <c r="N66" s="16"/>
      <c r="O66" s="16">
        <v>199</v>
      </c>
      <c r="P66" s="15">
        <v>1821</v>
      </c>
    </row>
    <row r="67" spans="1:16" ht="15.75">
      <c r="A67" s="13" t="s">
        <v>62</v>
      </c>
      <c r="B67" s="14">
        <f t="shared" si="2"/>
        <v>61428</v>
      </c>
      <c r="C67" s="16">
        <v>24507</v>
      </c>
      <c r="D67" s="16"/>
      <c r="E67" s="16">
        <v>21158</v>
      </c>
      <c r="F67" s="16"/>
      <c r="G67" s="16">
        <v>2340</v>
      </c>
      <c r="H67" s="16"/>
      <c r="I67" s="16">
        <v>4097</v>
      </c>
      <c r="J67" s="16"/>
      <c r="K67" s="16">
        <v>3900</v>
      </c>
      <c r="L67" s="16"/>
      <c r="M67" s="16">
        <v>1967</v>
      </c>
      <c r="N67" s="16"/>
      <c r="O67" s="16">
        <v>431</v>
      </c>
      <c r="P67" s="15">
        <v>3028</v>
      </c>
    </row>
    <row r="68" spans="1:16" ht="15.75">
      <c r="A68" s="13" t="s">
        <v>63</v>
      </c>
      <c r="B68" s="14">
        <f t="shared" si="2"/>
        <v>23571</v>
      </c>
      <c r="C68" s="16">
        <v>7073</v>
      </c>
      <c r="D68" s="16"/>
      <c r="E68" s="16">
        <v>11384</v>
      </c>
      <c r="F68" s="16"/>
      <c r="G68" s="16">
        <v>1022</v>
      </c>
      <c r="H68" s="16"/>
      <c r="I68" s="16">
        <v>1170</v>
      </c>
      <c r="J68" s="16"/>
      <c r="K68" s="16">
        <v>526</v>
      </c>
      <c r="L68" s="16"/>
      <c r="M68" s="16">
        <v>568</v>
      </c>
      <c r="N68" s="16"/>
      <c r="O68" s="16">
        <v>149</v>
      </c>
      <c r="P68" s="15">
        <v>1679</v>
      </c>
    </row>
    <row r="69" spans="1:16" ht="15.75">
      <c r="A69" s="13" t="s">
        <v>64</v>
      </c>
      <c r="B69" s="14">
        <f t="shared" si="2"/>
        <v>19029</v>
      </c>
      <c r="C69" s="16">
        <v>5366</v>
      </c>
      <c r="D69" s="16"/>
      <c r="E69" s="16">
        <v>8894</v>
      </c>
      <c r="F69" s="16"/>
      <c r="G69" s="16">
        <v>829</v>
      </c>
      <c r="H69" s="16"/>
      <c r="I69" s="16">
        <v>1118</v>
      </c>
      <c r="J69" s="16"/>
      <c r="K69" s="16">
        <v>530</v>
      </c>
      <c r="L69" s="16"/>
      <c r="M69" s="16">
        <v>535</v>
      </c>
      <c r="N69" s="16"/>
      <c r="O69" s="16">
        <v>165</v>
      </c>
      <c r="P69" s="15">
        <v>1592</v>
      </c>
    </row>
    <row r="70" spans="1:16" ht="15.75">
      <c r="A70" s="13" t="s">
        <v>65</v>
      </c>
      <c r="B70" s="14">
        <f t="shared" si="2"/>
        <v>27531</v>
      </c>
      <c r="C70" s="16">
        <v>7124</v>
      </c>
      <c r="D70" s="16"/>
      <c r="E70" s="16">
        <v>13401</v>
      </c>
      <c r="F70" s="16"/>
      <c r="G70" s="16">
        <v>1180</v>
      </c>
      <c r="H70" s="16"/>
      <c r="I70" s="16">
        <v>2770</v>
      </c>
      <c r="J70" s="16"/>
      <c r="K70" s="16">
        <v>615</v>
      </c>
      <c r="L70" s="16"/>
      <c r="M70" s="16">
        <v>780</v>
      </c>
      <c r="N70" s="16"/>
      <c r="O70" s="16">
        <v>228</v>
      </c>
      <c r="P70" s="15">
        <v>1433</v>
      </c>
    </row>
    <row r="71" spans="1:16" ht="15.75">
      <c r="A71" s="13" t="s">
        <v>66</v>
      </c>
      <c r="B71" s="14">
        <f t="shared" si="2"/>
        <v>271116</v>
      </c>
      <c r="C71" s="16">
        <v>118523</v>
      </c>
      <c r="D71" s="16"/>
      <c r="E71" s="16">
        <v>101005</v>
      </c>
      <c r="F71" s="16"/>
      <c r="G71" s="16">
        <v>9032</v>
      </c>
      <c r="H71" s="16"/>
      <c r="I71" s="16">
        <v>12579</v>
      </c>
      <c r="J71" s="16"/>
      <c r="K71" s="16">
        <v>7624</v>
      </c>
      <c r="L71" s="16"/>
      <c r="M71" s="16">
        <v>3402</v>
      </c>
      <c r="N71" s="16"/>
      <c r="O71" s="16">
        <v>1011</v>
      </c>
      <c r="P71" s="33">
        <v>17940</v>
      </c>
    </row>
    <row r="72" spans="1:16" ht="15.75">
      <c r="A72" s="13" t="s">
        <v>67</v>
      </c>
      <c r="B72" s="14">
        <f t="shared" si="2"/>
        <v>12861</v>
      </c>
      <c r="C72" s="16">
        <v>2810</v>
      </c>
      <c r="D72" s="16"/>
      <c r="E72" s="16">
        <v>6774</v>
      </c>
      <c r="F72" s="16"/>
      <c r="G72" s="16">
        <v>360</v>
      </c>
      <c r="H72" s="16"/>
      <c r="I72" s="16">
        <v>1013</v>
      </c>
      <c r="J72" s="16"/>
      <c r="K72" s="16">
        <v>432</v>
      </c>
      <c r="L72" s="16"/>
      <c r="M72" s="16">
        <v>583</v>
      </c>
      <c r="N72" s="16"/>
      <c r="O72" s="16">
        <v>122</v>
      </c>
      <c r="P72" s="15">
        <v>767</v>
      </c>
    </row>
    <row r="73" spans="1:16" ht="15.75">
      <c r="A73" s="13" t="s">
        <v>68</v>
      </c>
      <c r="B73" s="14">
        <f t="shared" si="2"/>
        <v>7196</v>
      </c>
      <c r="C73" s="16">
        <v>2060</v>
      </c>
      <c r="D73" s="16"/>
      <c r="E73" s="16">
        <v>3604</v>
      </c>
      <c r="F73" s="16"/>
      <c r="G73" s="16">
        <v>212</v>
      </c>
      <c r="H73" s="16"/>
      <c r="I73" s="16">
        <v>454</v>
      </c>
      <c r="J73" s="16"/>
      <c r="K73" s="16">
        <v>167</v>
      </c>
      <c r="L73" s="16"/>
      <c r="M73" s="16">
        <v>279</v>
      </c>
      <c r="N73" s="16"/>
      <c r="O73" s="16">
        <v>73</v>
      </c>
      <c r="P73" s="15">
        <v>347</v>
      </c>
    </row>
    <row r="74" spans="1:16" ht="15.75">
      <c r="A74" s="20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1:16" ht="15.75">
      <c r="A75" s="34" t="s">
        <v>93</v>
      </c>
      <c r="B75" s="14"/>
      <c r="C75" s="14"/>
      <c r="D75" s="14"/>
      <c r="E75" s="14"/>
      <c r="F75" s="14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1:16" ht="15.75">
      <c r="A76" s="2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</sheetData>
  <sheetProtection/>
  <hyperlinks>
    <hyperlink ref="A75" r:id="rId1" display="SOURCE:  New York State Board of Elections, www.elections.ny.gov."/>
  </hyperlinks>
  <printOptions/>
  <pageMargins left="0.7" right="0.7" top="0.75" bottom="0.75" header="0.3" footer="0.3"/>
  <pageSetup fitToHeight="2" fitToWidth="1" horizontalDpi="600" verticalDpi="600" orientation="landscape" scale="6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18.77734375" style="0" customWidth="1"/>
    <col min="2" max="3" width="13.77734375" style="0" customWidth="1"/>
    <col min="4" max="4" width="1.77734375" style="0" customWidth="1"/>
    <col min="5" max="5" width="13.77734375" style="0" customWidth="1"/>
    <col min="6" max="6" width="1.77734375" style="0" customWidth="1"/>
    <col min="7" max="7" width="13.77734375" style="0" customWidth="1"/>
    <col min="8" max="8" width="1.77734375" style="0" customWidth="1"/>
    <col min="9" max="9" width="13.77734375" style="0" customWidth="1"/>
    <col min="10" max="10" width="1.77734375" style="0" customWidth="1"/>
    <col min="11" max="11" width="13.77734375" style="0" customWidth="1"/>
    <col min="12" max="12" width="1.77734375" style="0" customWidth="1"/>
    <col min="13" max="13" width="13.77734375" style="0" customWidth="1"/>
    <col min="14" max="14" width="1.77734375" style="0" customWidth="1"/>
    <col min="15" max="15" width="13.77734375" style="0" customWidth="1"/>
    <col min="16" max="16" width="1.77734375" style="0" customWidth="1"/>
  </cols>
  <sheetData>
    <row r="1" spans="1:18" ht="20.25">
      <c r="A1" s="22" t="s">
        <v>86</v>
      </c>
      <c r="B1" s="3"/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0.25">
      <c r="A2" s="22" t="s">
        <v>98</v>
      </c>
      <c r="B2" s="3"/>
      <c r="C2" s="3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29.25">
      <c r="A4" s="5"/>
      <c r="B4" s="7"/>
      <c r="C4" s="27" t="s">
        <v>100</v>
      </c>
      <c r="D4" s="7"/>
      <c r="E4" s="27" t="s">
        <v>102</v>
      </c>
      <c r="F4" s="7"/>
      <c r="G4" s="27" t="s">
        <v>100</v>
      </c>
      <c r="H4" s="6"/>
      <c r="I4" s="27" t="s">
        <v>102</v>
      </c>
      <c r="J4" s="6"/>
      <c r="K4" s="27" t="s">
        <v>100</v>
      </c>
      <c r="L4" s="7"/>
      <c r="M4" s="32" t="s">
        <v>103</v>
      </c>
      <c r="N4" s="6"/>
      <c r="O4" s="27" t="s">
        <v>104</v>
      </c>
      <c r="P4" s="7"/>
      <c r="Q4" s="32" t="s">
        <v>105</v>
      </c>
      <c r="R4" s="6"/>
    </row>
    <row r="5" spans="1:18" ht="29.25">
      <c r="A5" s="10" t="s">
        <v>0</v>
      </c>
      <c r="B5" s="11" t="s">
        <v>75</v>
      </c>
      <c r="C5" s="11" t="s">
        <v>70</v>
      </c>
      <c r="D5" s="11"/>
      <c r="E5" s="11" t="s">
        <v>1</v>
      </c>
      <c r="F5" s="11"/>
      <c r="G5" s="12" t="s">
        <v>84</v>
      </c>
      <c r="H5" s="12"/>
      <c r="I5" s="12" t="s">
        <v>77</v>
      </c>
      <c r="J5" s="12"/>
      <c r="K5" s="24" t="s">
        <v>79</v>
      </c>
      <c r="L5" s="11"/>
      <c r="M5" s="12" t="s">
        <v>69</v>
      </c>
      <c r="N5" s="12"/>
      <c r="O5" s="11" t="s">
        <v>2</v>
      </c>
      <c r="P5" s="11"/>
      <c r="Q5" s="25" t="s">
        <v>101</v>
      </c>
      <c r="R5" s="24" t="s">
        <v>97</v>
      </c>
    </row>
    <row r="6" spans="1:18" ht="15.75">
      <c r="A6" s="13"/>
      <c r="B6" s="8"/>
      <c r="C6" s="8"/>
      <c r="D6" s="8"/>
      <c r="E6" s="8"/>
      <c r="F6" s="8"/>
      <c r="G6" s="9"/>
      <c r="H6" s="9"/>
      <c r="I6" s="9"/>
      <c r="J6" s="9"/>
      <c r="K6" s="8"/>
      <c r="L6" s="8"/>
      <c r="M6" s="9"/>
      <c r="N6" s="9"/>
      <c r="O6" s="8"/>
      <c r="P6" s="8"/>
      <c r="Q6" s="9"/>
      <c r="R6" s="8"/>
    </row>
    <row r="7" spans="1:18" ht="15.75">
      <c r="A7" s="13" t="s">
        <v>3</v>
      </c>
      <c r="B7" s="14">
        <f>+B9+B16</f>
        <v>4697867</v>
      </c>
      <c r="C7" s="14">
        <f>+C9+C16</f>
        <v>2095864</v>
      </c>
      <c r="D7" s="14"/>
      <c r="E7" s="14">
        <f>+E9+E16</f>
        <v>1405843</v>
      </c>
      <c r="F7" s="14"/>
      <c r="G7" s="14">
        <f>+G9+G16</f>
        <v>127293</v>
      </c>
      <c r="H7" s="14"/>
      <c r="I7" s="14">
        <f>+I9+I16</f>
        <v>206427</v>
      </c>
      <c r="J7" s="14"/>
      <c r="K7" s="14">
        <f>+K9+K16</f>
        <v>126421</v>
      </c>
      <c r="L7" s="14"/>
      <c r="M7" s="14">
        <f>+M9+M16</f>
        <v>117908</v>
      </c>
      <c r="N7" s="15"/>
      <c r="O7" s="14">
        <f>+O9+O16</f>
        <v>40472</v>
      </c>
      <c r="P7" s="14"/>
      <c r="Q7" s="14">
        <f>+Q9+Q16</f>
        <v>14745</v>
      </c>
      <c r="R7" s="14">
        <f>+R9+R16</f>
        <v>562894</v>
      </c>
    </row>
    <row r="8" spans="1:18" ht="15.75">
      <c r="A8" s="2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  <c r="N8" s="15"/>
      <c r="O8" s="14"/>
      <c r="P8" s="14"/>
      <c r="Q8" s="15"/>
      <c r="R8" s="14"/>
    </row>
    <row r="9" spans="1:18" ht="15.75">
      <c r="A9" s="13" t="s">
        <v>4</v>
      </c>
      <c r="B9" s="14">
        <f>SUM(B10:B14)</f>
        <v>1349491</v>
      </c>
      <c r="C9" s="14">
        <f>SUM(C10:C14)</f>
        <v>766683</v>
      </c>
      <c r="D9" s="14"/>
      <c r="E9" s="14">
        <f>SUM(E10:E14)</f>
        <v>184996</v>
      </c>
      <c r="F9" s="14"/>
      <c r="G9" s="14">
        <f>SUM(G10:G14)</f>
        <v>26605</v>
      </c>
      <c r="H9" s="14"/>
      <c r="I9" s="14">
        <f>SUM(I10:I14)</f>
        <v>25802</v>
      </c>
      <c r="J9" s="14"/>
      <c r="K9" s="14">
        <f>SUM(K10:K14)</f>
        <v>62768</v>
      </c>
      <c r="L9" s="14"/>
      <c r="M9" s="14">
        <f>SUM(M10:M14)</f>
        <v>33283</v>
      </c>
      <c r="N9" s="14"/>
      <c r="O9" s="14">
        <f>SUM(O10:O14)</f>
        <v>8611</v>
      </c>
      <c r="P9" s="14"/>
      <c r="Q9" s="14">
        <f>SUM(Q10:Q14)</f>
        <v>6149</v>
      </c>
      <c r="R9" s="14">
        <f>SUM(R10:R14)</f>
        <v>234594</v>
      </c>
    </row>
    <row r="10" spans="1:18" ht="15.75">
      <c r="A10" s="13" t="s">
        <v>5</v>
      </c>
      <c r="B10" s="14">
        <f>SUM(C10:R10)</f>
        <v>186383</v>
      </c>
      <c r="C10" s="15">
        <v>112761</v>
      </c>
      <c r="D10" s="15"/>
      <c r="E10" s="15">
        <v>15584</v>
      </c>
      <c r="F10" s="15"/>
      <c r="G10" s="15">
        <v>3009</v>
      </c>
      <c r="H10" s="15"/>
      <c r="I10" s="15">
        <v>3057</v>
      </c>
      <c r="J10" s="15"/>
      <c r="K10" s="15">
        <v>6088</v>
      </c>
      <c r="L10" s="15"/>
      <c r="M10" s="15">
        <v>1874</v>
      </c>
      <c r="N10" s="15"/>
      <c r="O10" s="15">
        <v>751</v>
      </c>
      <c r="P10" s="15"/>
      <c r="Q10" s="15">
        <v>1008</v>
      </c>
      <c r="R10" s="15">
        <v>42251</v>
      </c>
    </row>
    <row r="11" spans="1:18" ht="15.75">
      <c r="A11" s="13" t="s">
        <v>6</v>
      </c>
      <c r="B11" s="14">
        <f>SUM(C11:R11)</f>
        <v>368512</v>
      </c>
      <c r="C11" s="15">
        <v>208329</v>
      </c>
      <c r="D11" s="15"/>
      <c r="E11" s="15">
        <v>40724</v>
      </c>
      <c r="F11" s="15"/>
      <c r="G11" s="15">
        <v>7258</v>
      </c>
      <c r="H11" s="15"/>
      <c r="I11" s="15">
        <v>6696</v>
      </c>
      <c r="J11" s="15"/>
      <c r="K11" s="15">
        <v>22657</v>
      </c>
      <c r="L11" s="15"/>
      <c r="M11" s="15">
        <v>10271</v>
      </c>
      <c r="N11" s="15"/>
      <c r="O11" s="15">
        <v>2067</v>
      </c>
      <c r="P11" s="15"/>
      <c r="Q11" s="15">
        <v>1736</v>
      </c>
      <c r="R11" s="15">
        <v>68774</v>
      </c>
    </row>
    <row r="12" spans="1:18" ht="15.75">
      <c r="A12" s="13" t="s">
        <v>7</v>
      </c>
      <c r="B12" s="14">
        <f>SUM(C12:R12)</f>
        <v>378328</v>
      </c>
      <c r="C12" s="15">
        <v>215178</v>
      </c>
      <c r="D12" s="15"/>
      <c r="E12" s="15">
        <v>50856</v>
      </c>
      <c r="F12" s="15"/>
      <c r="G12" s="15">
        <v>7238</v>
      </c>
      <c r="H12" s="15"/>
      <c r="I12" s="15">
        <v>4305</v>
      </c>
      <c r="J12" s="15"/>
      <c r="K12" s="15">
        <v>22413</v>
      </c>
      <c r="L12" s="15"/>
      <c r="M12" s="15">
        <v>14526</v>
      </c>
      <c r="N12" s="15"/>
      <c r="O12" s="15">
        <v>3561</v>
      </c>
      <c r="P12" s="15"/>
      <c r="Q12" s="15">
        <v>2109</v>
      </c>
      <c r="R12" s="15">
        <v>58142</v>
      </c>
    </row>
    <row r="13" spans="1:18" ht="15.75">
      <c r="A13" s="13" t="s">
        <v>8</v>
      </c>
      <c r="B13" s="14">
        <f>SUM(C13:R13)</f>
        <v>330641</v>
      </c>
      <c r="C13" s="15">
        <v>193545</v>
      </c>
      <c r="D13" s="15"/>
      <c r="E13" s="15">
        <v>50957</v>
      </c>
      <c r="F13" s="15"/>
      <c r="G13" s="15">
        <v>6815</v>
      </c>
      <c r="H13" s="15"/>
      <c r="I13" s="15">
        <v>7718</v>
      </c>
      <c r="J13" s="15"/>
      <c r="K13" s="15">
        <v>9501</v>
      </c>
      <c r="L13" s="15"/>
      <c r="M13" s="15">
        <v>5445</v>
      </c>
      <c r="N13" s="15"/>
      <c r="O13" s="15">
        <v>1689</v>
      </c>
      <c r="P13" s="15"/>
      <c r="Q13" s="15">
        <v>1079</v>
      </c>
      <c r="R13" s="15">
        <v>53892</v>
      </c>
    </row>
    <row r="14" spans="1:18" ht="15.75">
      <c r="A14" s="13" t="s">
        <v>9</v>
      </c>
      <c r="B14" s="14">
        <f>SUM(C14:R14)</f>
        <v>85627</v>
      </c>
      <c r="C14" s="15">
        <v>36870</v>
      </c>
      <c r="D14" s="15"/>
      <c r="E14" s="15">
        <v>26875</v>
      </c>
      <c r="F14" s="15"/>
      <c r="G14" s="15">
        <v>2285</v>
      </c>
      <c r="H14" s="15"/>
      <c r="I14" s="15">
        <v>4026</v>
      </c>
      <c r="J14" s="15"/>
      <c r="K14" s="15">
        <v>2109</v>
      </c>
      <c r="L14" s="15"/>
      <c r="M14" s="15">
        <v>1167</v>
      </c>
      <c r="N14" s="15"/>
      <c r="O14" s="15">
        <v>543</v>
      </c>
      <c r="P14" s="15"/>
      <c r="Q14" s="15">
        <v>217</v>
      </c>
      <c r="R14" s="15">
        <v>11535</v>
      </c>
    </row>
    <row r="15" spans="1:18" ht="15.75">
      <c r="A15" s="2"/>
      <c r="B15" s="14" t="s">
        <v>10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  <c r="N15" s="15"/>
      <c r="O15" s="14"/>
      <c r="P15" s="14"/>
      <c r="Q15" s="15"/>
      <c r="R15" s="14"/>
    </row>
    <row r="16" spans="1:18" ht="15.75">
      <c r="A16" s="13" t="s">
        <v>11</v>
      </c>
      <c r="B16" s="14">
        <f>SUM(B17:B73)</f>
        <v>3348376</v>
      </c>
      <c r="C16" s="14">
        <f>SUM(C17:C73)</f>
        <v>1329181</v>
      </c>
      <c r="D16" s="14"/>
      <c r="E16" s="14">
        <f>SUM(E17:E73)</f>
        <v>1220847</v>
      </c>
      <c r="F16" s="14"/>
      <c r="G16" s="14">
        <f>SUM(G17:G73)</f>
        <v>100688</v>
      </c>
      <c r="H16" s="14"/>
      <c r="I16" s="14">
        <f>SUM(I17:I73)</f>
        <v>180625</v>
      </c>
      <c r="J16" s="14"/>
      <c r="K16" s="14">
        <f>SUM(K17:K73)</f>
        <v>63653</v>
      </c>
      <c r="L16" s="14"/>
      <c r="M16" s="14">
        <f>SUM(M17:M73)</f>
        <v>84625</v>
      </c>
      <c r="N16" s="15"/>
      <c r="O16" s="14">
        <f>SUM(O17:O73)</f>
        <v>31861</v>
      </c>
      <c r="P16" s="14"/>
      <c r="Q16" s="14">
        <f>SUM(Q17:Q73)</f>
        <v>8596</v>
      </c>
      <c r="R16" s="14">
        <f>SUM(R17:R73)</f>
        <v>328300</v>
      </c>
    </row>
    <row r="17" spans="1:18" ht="15.75">
      <c r="A17" s="13" t="s">
        <v>12</v>
      </c>
      <c r="B17" s="14">
        <f aca="true" t="shared" si="0" ref="B17:B22">SUM(C17:R17)</f>
        <v>111509</v>
      </c>
      <c r="C17" s="15">
        <v>53980</v>
      </c>
      <c r="D17" s="15"/>
      <c r="E17" s="15">
        <v>32372</v>
      </c>
      <c r="F17" s="15"/>
      <c r="G17" s="15">
        <v>3794</v>
      </c>
      <c r="H17" s="15"/>
      <c r="I17" s="15">
        <v>5017</v>
      </c>
      <c r="J17" s="15"/>
      <c r="K17" s="15">
        <v>2671</v>
      </c>
      <c r="L17" s="15"/>
      <c r="M17" s="15">
        <v>4336</v>
      </c>
      <c r="N17" s="15"/>
      <c r="O17" s="15">
        <v>964</v>
      </c>
      <c r="P17" s="15"/>
      <c r="Q17" s="15">
        <v>248</v>
      </c>
      <c r="R17" s="15">
        <v>8127</v>
      </c>
    </row>
    <row r="18" spans="1:18" ht="15.75">
      <c r="A18" s="13" t="s">
        <v>13</v>
      </c>
      <c r="B18" s="14">
        <f t="shared" si="0"/>
        <v>14312</v>
      </c>
      <c r="C18" s="15">
        <v>4298</v>
      </c>
      <c r="D18" s="15"/>
      <c r="E18" s="15">
        <v>6599</v>
      </c>
      <c r="F18" s="15"/>
      <c r="G18" s="15">
        <v>387</v>
      </c>
      <c r="H18" s="15"/>
      <c r="I18" s="15">
        <v>807</v>
      </c>
      <c r="J18" s="15"/>
      <c r="K18" s="15">
        <v>194</v>
      </c>
      <c r="L18" s="15"/>
      <c r="M18" s="15">
        <v>296</v>
      </c>
      <c r="N18" s="15"/>
      <c r="O18" s="15">
        <v>132</v>
      </c>
      <c r="P18" s="15"/>
      <c r="Q18" s="15">
        <v>47</v>
      </c>
      <c r="R18" s="15">
        <v>1552</v>
      </c>
    </row>
    <row r="19" spans="1:18" ht="15.75">
      <c r="A19" s="13" t="s">
        <v>14</v>
      </c>
      <c r="B19" s="14">
        <f t="shared" si="0"/>
        <v>64988</v>
      </c>
      <c r="C19" s="15">
        <v>25440</v>
      </c>
      <c r="D19" s="15"/>
      <c r="E19" s="15">
        <v>26103</v>
      </c>
      <c r="F19" s="15"/>
      <c r="G19" s="15">
        <v>1526</v>
      </c>
      <c r="H19" s="15"/>
      <c r="I19" s="15">
        <v>2374</v>
      </c>
      <c r="J19" s="15"/>
      <c r="K19" s="15">
        <v>1270</v>
      </c>
      <c r="L19" s="15"/>
      <c r="M19" s="15">
        <v>1630</v>
      </c>
      <c r="N19" s="15"/>
      <c r="O19" s="15">
        <v>571</v>
      </c>
      <c r="P19" s="15"/>
      <c r="Q19" s="15">
        <v>182</v>
      </c>
      <c r="R19" s="15">
        <v>5892</v>
      </c>
    </row>
    <row r="20" spans="1:18" ht="15.75">
      <c r="A20" s="13" t="s">
        <v>15</v>
      </c>
      <c r="B20" s="14">
        <f t="shared" si="0"/>
        <v>23283</v>
      </c>
      <c r="C20" s="15">
        <v>8001</v>
      </c>
      <c r="D20" s="15"/>
      <c r="E20" s="15">
        <v>9709</v>
      </c>
      <c r="F20" s="15"/>
      <c r="G20" s="15">
        <v>733</v>
      </c>
      <c r="H20" s="15"/>
      <c r="I20" s="15">
        <v>1511</v>
      </c>
      <c r="J20" s="15"/>
      <c r="K20" s="15">
        <v>383</v>
      </c>
      <c r="L20" s="15"/>
      <c r="M20" s="15">
        <v>520</v>
      </c>
      <c r="N20" s="15"/>
      <c r="O20" s="15">
        <v>221</v>
      </c>
      <c r="P20" s="15"/>
      <c r="Q20" s="15">
        <v>73</v>
      </c>
      <c r="R20" s="15">
        <v>2132</v>
      </c>
    </row>
    <row r="21" spans="1:18" ht="15.75">
      <c r="A21" s="13" t="s">
        <v>16</v>
      </c>
      <c r="B21" s="14">
        <f t="shared" si="0"/>
        <v>28708</v>
      </c>
      <c r="C21" s="15">
        <v>9903</v>
      </c>
      <c r="D21" s="15"/>
      <c r="E21" s="15">
        <v>10964</v>
      </c>
      <c r="F21" s="15"/>
      <c r="G21" s="15">
        <v>761</v>
      </c>
      <c r="H21" s="15"/>
      <c r="I21" s="15">
        <v>1614</v>
      </c>
      <c r="J21" s="15"/>
      <c r="K21" s="15">
        <v>548</v>
      </c>
      <c r="L21" s="15"/>
      <c r="M21" s="15">
        <v>719</v>
      </c>
      <c r="N21" s="15"/>
      <c r="O21" s="15">
        <v>282</v>
      </c>
      <c r="P21" s="15"/>
      <c r="Q21" s="15">
        <v>74</v>
      </c>
      <c r="R21" s="15">
        <v>3843</v>
      </c>
    </row>
    <row r="22" spans="1:18" ht="15.75">
      <c r="A22" s="13" t="s">
        <v>17</v>
      </c>
      <c r="B22" s="14">
        <f t="shared" si="0"/>
        <v>38445</v>
      </c>
      <c r="C22" s="15">
        <v>14339</v>
      </c>
      <c r="D22" s="15"/>
      <c r="E22" s="15">
        <v>15039</v>
      </c>
      <c r="F22" s="15"/>
      <c r="G22" s="15">
        <v>1505</v>
      </c>
      <c r="H22" s="15"/>
      <c r="I22" s="15">
        <v>2499</v>
      </c>
      <c r="J22" s="15"/>
      <c r="K22" s="15">
        <v>548</v>
      </c>
      <c r="L22" s="15"/>
      <c r="M22" s="15">
        <v>726</v>
      </c>
      <c r="N22" s="15"/>
      <c r="O22" s="15">
        <v>301</v>
      </c>
      <c r="P22" s="15"/>
      <c r="Q22" s="15">
        <v>110</v>
      </c>
      <c r="R22" s="15">
        <v>3378</v>
      </c>
    </row>
    <row r="23" spans="1:18" ht="15.75">
      <c r="A23" s="13" t="s">
        <v>18</v>
      </c>
      <c r="B23" s="14">
        <f aca="true" t="shared" si="1" ref="B23:B28">SUM(C23:R23)</f>
        <v>27714</v>
      </c>
      <c r="C23" s="15">
        <v>10422</v>
      </c>
      <c r="D23" s="15"/>
      <c r="E23" s="15">
        <v>11393</v>
      </c>
      <c r="F23" s="15"/>
      <c r="G23" s="15">
        <v>614</v>
      </c>
      <c r="H23" s="15"/>
      <c r="I23" s="15">
        <v>714</v>
      </c>
      <c r="J23" s="15"/>
      <c r="K23" s="15">
        <v>366</v>
      </c>
      <c r="L23" s="15"/>
      <c r="M23" s="15">
        <v>486</v>
      </c>
      <c r="N23" s="15"/>
      <c r="O23" s="15">
        <v>309</v>
      </c>
      <c r="P23" s="15"/>
      <c r="Q23" s="15">
        <v>66</v>
      </c>
      <c r="R23" s="15">
        <v>3344</v>
      </c>
    </row>
    <row r="24" spans="1:18" ht="15.75">
      <c r="A24" s="13" t="s">
        <v>19</v>
      </c>
      <c r="B24" s="14">
        <f t="shared" si="1"/>
        <v>15599</v>
      </c>
      <c r="C24" s="15">
        <v>5417</v>
      </c>
      <c r="D24" s="15"/>
      <c r="E24" s="15">
        <v>6785</v>
      </c>
      <c r="F24" s="15"/>
      <c r="G24" s="15">
        <v>402</v>
      </c>
      <c r="H24" s="15"/>
      <c r="I24" s="15">
        <v>528</v>
      </c>
      <c r="J24" s="15"/>
      <c r="K24" s="15">
        <v>286</v>
      </c>
      <c r="L24" s="15"/>
      <c r="M24" s="15">
        <v>493</v>
      </c>
      <c r="N24" s="15"/>
      <c r="O24" s="15">
        <v>184</v>
      </c>
      <c r="P24" s="15"/>
      <c r="Q24" s="15">
        <v>58</v>
      </c>
      <c r="R24" s="15">
        <v>1446</v>
      </c>
    </row>
    <row r="25" spans="1:18" ht="15.75">
      <c r="A25" s="13" t="s">
        <v>20</v>
      </c>
      <c r="B25" s="14">
        <f t="shared" si="1"/>
        <v>24836</v>
      </c>
      <c r="C25" s="15">
        <v>8443</v>
      </c>
      <c r="D25" s="15"/>
      <c r="E25" s="15">
        <v>9536</v>
      </c>
      <c r="F25" s="15"/>
      <c r="G25" s="15">
        <v>728</v>
      </c>
      <c r="H25" s="15"/>
      <c r="I25" s="15">
        <v>924</v>
      </c>
      <c r="J25" s="15"/>
      <c r="K25" s="15">
        <v>345</v>
      </c>
      <c r="L25" s="15"/>
      <c r="M25" s="15">
        <v>511</v>
      </c>
      <c r="N25" s="15"/>
      <c r="O25" s="15">
        <v>273</v>
      </c>
      <c r="P25" s="15"/>
      <c r="Q25" s="15">
        <v>101</v>
      </c>
      <c r="R25" s="15">
        <v>3975</v>
      </c>
    </row>
    <row r="26" spans="1:18" ht="15.75">
      <c r="A26" s="13" t="s">
        <v>21</v>
      </c>
      <c r="B26" s="14">
        <f t="shared" si="1"/>
        <v>25015</v>
      </c>
      <c r="C26" s="15">
        <v>9944</v>
      </c>
      <c r="D26" s="15"/>
      <c r="E26" s="15">
        <v>8504</v>
      </c>
      <c r="F26" s="15"/>
      <c r="G26" s="15">
        <v>899</v>
      </c>
      <c r="H26" s="15"/>
      <c r="I26" s="15">
        <v>1509</v>
      </c>
      <c r="J26" s="15"/>
      <c r="K26" s="15">
        <v>621</v>
      </c>
      <c r="L26" s="15"/>
      <c r="M26" s="15">
        <v>913</v>
      </c>
      <c r="N26" s="15"/>
      <c r="O26" s="15">
        <v>218</v>
      </c>
      <c r="P26" s="15"/>
      <c r="Q26" s="15">
        <v>72</v>
      </c>
      <c r="R26" s="15">
        <f>2+2333</f>
        <v>2335</v>
      </c>
    </row>
    <row r="27" spans="1:18" ht="15.75">
      <c r="A27" s="13" t="s">
        <v>22</v>
      </c>
      <c r="B27" s="14">
        <f t="shared" si="1"/>
        <v>15276</v>
      </c>
      <c r="C27" s="15">
        <v>5564</v>
      </c>
      <c r="D27" s="15"/>
      <c r="E27" s="15">
        <v>6126</v>
      </c>
      <c r="F27" s="15"/>
      <c r="G27" s="15">
        <v>427</v>
      </c>
      <c r="H27" s="15"/>
      <c r="I27" s="15">
        <v>749</v>
      </c>
      <c r="J27" s="15"/>
      <c r="K27" s="15">
        <v>359</v>
      </c>
      <c r="L27" s="15"/>
      <c r="M27" s="15">
        <v>475</v>
      </c>
      <c r="N27" s="15"/>
      <c r="O27" s="15">
        <v>177</v>
      </c>
      <c r="P27" s="15"/>
      <c r="Q27" s="15">
        <v>49</v>
      </c>
      <c r="R27" s="15">
        <v>1350</v>
      </c>
    </row>
    <row r="28" spans="1:18" ht="15.75">
      <c r="A28" s="13" t="s">
        <v>23</v>
      </c>
      <c r="B28" s="14">
        <f t="shared" si="1"/>
        <v>15300</v>
      </c>
      <c r="C28" s="15">
        <v>5204</v>
      </c>
      <c r="D28" s="15"/>
      <c r="E28" s="15">
        <v>6457</v>
      </c>
      <c r="F28" s="15"/>
      <c r="G28" s="15">
        <v>434</v>
      </c>
      <c r="H28" s="15"/>
      <c r="I28" s="15">
        <v>577</v>
      </c>
      <c r="J28" s="15"/>
      <c r="K28" s="15">
        <v>201</v>
      </c>
      <c r="L28" s="15"/>
      <c r="M28" s="15">
        <v>498</v>
      </c>
      <c r="N28" s="15"/>
      <c r="O28" s="15">
        <v>163</v>
      </c>
      <c r="P28" s="15"/>
      <c r="Q28" s="15">
        <v>42</v>
      </c>
      <c r="R28" s="15">
        <v>1724</v>
      </c>
    </row>
    <row r="29" spans="1:18" ht="15.75">
      <c r="A29" s="13" t="s">
        <v>24</v>
      </c>
      <c r="B29" s="14">
        <f aca="true" t="shared" si="2" ref="B29:B73">SUM(C29:R29)</f>
        <v>85539</v>
      </c>
      <c r="C29" s="15">
        <v>34890</v>
      </c>
      <c r="D29" s="15"/>
      <c r="E29" s="15">
        <v>30615</v>
      </c>
      <c r="F29" s="15"/>
      <c r="G29" s="15">
        <v>2417</v>
      </c>
      <c r="H29" s="15"/>
      <c r="I29" s="15">
        <v>4358</v>
      </c>
      <c r="J29" s="15"/>
      <c r="K29" s="15">
        <v>1349</v>
      </c>
      <c r="L29" s="15"/>
      <c r="M29" s="15">
        <v>2506</v>
      </c>
      <c r="N29" s="15"/>
      <c r="O29" s="15">
        <v>899</v>
      </c>
      <c r="P29" s="15"/>
      <c r="Q29" s="15">
        <v>203</v>
      </c>
      <c r="R29" s="15">
        <v>8302</v>
      </c>
    </row>
    <row r="30" spans="1:18" ht="15.75">
      <c r="A30" s="13" t="s">
        <v>25</v>
      </c>
      <c r="B30" s="14">
        <f t="shared" si="2"/>
        <v>292787</v>
      </c>
      <c r="C30" s="15">
        <v>113580</v>
      </c>
      <c r="D30" s="15"/>
      <c r="E30" s="15">
        <v>97742</v>
      </c>
      <c r="F30" s="15"/>
      <c r="G30" s="15">
        <v>10321</v>
      </c>
      <c r="H30" s="15"/>
      <c r="I30" s="15">
        <v>23084</v>
      </c>
      <c r="J30" s="15"/>
      <c r="K30" s="15">
        <v>8970</v>
      </c>
      <c r="L30" s="15"/>
      <c r="M30" s="15">
        <v>7402</v>
      </c>
      <c r="N30" s="15"/>
      <c r="O30" s="15">
        <v>2761</v>
      </c>
      <c r="P30" s="15"/>
      <c r="Q30" s="15">
        <v>877</v>
      </c>
      <c r="R30" s="15">
        <v>28050</v>
      </c>
    </row>
    <row r="31" spans="1:18" ht="15.75">
      <c r="A31" s="13" t="s">
        <v>26</v>
      </c>
      <c r="B31" s="14">
        <f t="shared" si="2"/>
        <v>13906</v>
      </c>
      <c r="C31" s="15">
        <v>4037</v>
      </c>
      <c r="D31" s="15"/>
      <c r="E31" s="15">
        <v>5835</v>
      </c>
      <c r="F31" s="15"/>
      <c r="G31" s="15">
        <v>401</v>
      </c>
      <c r="H31" s="15"/>
      <c r="I31" s="15">
        <v>434</v>
      </c>
      <c r="J31" s="15"/>
      <c r="K31" s="15">
        <v>155</v>
      </c>
      <c r="L31" s="15"/>
      <c r="M31" s="15">
        <v>455</v>
      </c>
      <c r="N31" s="15"/>
      <c r="O31" s="15">
        <v>107</v>
      </c>
      <c r="P31" s="15"/>
      <c r="Q31" s="15">
        <v>39</v>
      </c>
      <c r="R31" s="15">
        <v>2443</v>
      </c>
    </row>
    <row r="32" spans="1:18" ht="15.75">
      <c r="A32" s="13" t="s">
        <v>27</v>
      </c>
      <c r="B32" s="14">
        <f t="shared" si="2"/>
        <v>12774</v>
      </c>
      <c r="C32" s="15">
        <v>4525</v>
      </c>
      <c r="D32" s="15"/>
      <c r="E32" s="15">
        <v>5140</v>
      </c>
      <c r="F32" s="15"/>
      <c r="G32" s="15">
        <v>328</v>
      </c>
      <c r="H32" s="15"/>
      <c r="I32" s="15">
        <v>432</v>
      </c>
      <c r="J32" s="15"/>
      <c r="K32" s="15">
        <v>134</v>
      </c>
      <c r="L32" s="15"/>
      <c r="M32" s="15">
        <v>346</v>
      </c>
      <c r="N32" s="15"/>
      <c r="O32" s="15">
        <v>141</v>
      </c>
      <c r="P32" s="15"/>
      <c r="Q32" s="15">
        <v>38</v>
      </c>
      <c r="R32" s="15">
        <v>1690</v>
      </c>
    </row>
    <row r="33" spans="1:18" ht="15.75">
      <c r="A33" s="13" t="s">
        <v>28</v>
      </c>
      <c r="B33" s="14">
        <f t="shared" si="2"/>
        <v>15535</v>
      </c>
      <c r="C33" s="15">
        <v>5379</v>
      </c>
      <c r="D33" s="15"/>
      <c r="E33" s="15">
        <v>6409</v>
      </c>
      <c r="F33" s="15"/>
      <c r="G33" s="15">
        <v>545</v>
      </c>
      <c r="H33" s="15"/>
      <c r="I33" s="15">
        <v>732</v>
      </c>
      <c r="J33" s="15"/>
      <c r="K33" s="15">
        <v>218</v>
      </c>
      <c r="L33" s="15"/>
      <c r="M33" s="15">
        <v>425</v>
      </c>
      <c r="N33" s="15"/>
      <c r="O33" s="15">
        <v>168</v>
      </c>
      <c r="P33" s="15"/>
      <c r="Q33" s="15">
        <v>34</v>
      </c>
      <c r="R33" s="15">
        <v>1625</v>
      </c>
    </row>
    <row r="34" spans="1:18" ht="15.75">
      <c r="A34" s="13" t="s">
        <v>29</v>
      </c>
      <c r="B34" s="14">
        <f t="shared" si="2"/>
        <v>19270</v>
      </c>
      <c r="C34" s="15">
        <v>5484</v>
      </c>
      <c r="D34" s="15"/>
      <c r="E34" s="15">
        <v>8727</v>
      </c>
      <c r="F34" s="15"/>
      <c r="G34" s="15">
        <v>550</v>
      </c>
      <c r="H34" s="15"/>
      <c r="I34" s="15">
        <v>1564</v>
      </c>
      <c r="J34" s="15"/>
      <c r="K34" s="15">
        <v>282</v>
      </c>
      <c r="L34" s="15"/>
      <c r="M34" s="15">
        <v>445</v>
      </c>
      <c r="N34" s="15"/>
      <c r="O34" s="15">
        <v>195</v>
      </c>
      <c r="P34" s="15"/>
      <c r="Q34" s="15">
        <v>40</v>
      </c>
      <c r="R34" s="15">
        <v>1983</v>
      </c>
    </row>
    <row r="35" spans="1:18" ht="15.75">
      <c r="A35" s="13" t="s">
        <v>30</v>
      </c>
      <c r="B35" s="14">
        <f t="shared" si="2"/>
        <v>17831</v>
      </c>
      <c r="C35" s="15">
        <v>6059</v>
      </c>
      <c r="D35" s="15"/>
      <c r="E35" s="15">
        <v>7092</v>
      </c>
      <c r="F35" s="15"/>
      <c r="G35" s="15">
        <v>597</v>
      </c>
      <c r="H35" s="15"/>
      <c r="I35" s="15">
        <v>1094</v>
      </c>
      <c r="J35" s="15"/>
      <c r="K35" s="15">
        <v>283</v>
      </c>
      <c r="L35" s="15"/>
      <c r="M35" s="15">
        <v>494</v>
      </c>
      <c r="N35" s="15"/>
      <c r="O35" s="15">
        <v>174</v>
      </c>
      <c r="P35" s="15"/>
      <c r="Q35" s="15">
        <v>45</v>
      </c>
      <c r="R35" s="15">
        <v>1993</v>
      </c>
    </row>
    <row r="36" spans="1:18" ht="15.75">
      <c r="A36" s="13" t="s">
        <v>31</v>
      </c>
      <c r="B36" s="14">
        <f t="shared" si="2"/>
        <v>2845</v>
      </c>
      <c r="C36" s="15">
        <v>758</v>
      </c>
      <c r="D36" s="15"/>
      <c r="E36" s="15">
        <v>1397</v>
      </c>
      <c r="F36" s="15"/>
      <c r="G36" s="15">
        <v>80</v>
      </c>
      <c r="H36" s="15"/>
      <c r="I36" s="15">
        <v>138</v>
      </c>
      <c r="J36" s="15"/>
      <c r="K36" s="15">
        <v>41</v>
      </c>
      <c r="L36" s="15"/>
      <c r="M36" s="15">
        <v>84</v>
      </c>
      <c r="N36" s="15"/>
      <c r="O36" s="15">
        <v>19</v>
      </c>
      <c r="P36" s="15"/>
      <c r="Q36" s="15">
        <v>6</v>
      </c>
      <c r="R36" s="15">
        <v>322</v>
      </c>
    </row>
    <row r="37" spans="1:18" ht="15.75">
      <c r="A37" s="13" t="s">
        <v>32</v>
      </c>
      <c r="B37" s="14">
        <f t="shared" si="2"/>
        <v>20638</v>
      </c>
      <c r="C37" s="15">
        <v>6857</v>
      </c>
      <c r="D37" s="15"/>
      <c r="E37" s="15">
        <v>8441</v>
      </c>
      <c r="F37" s="15"/>
      <c r="G37" s="15">
        <v>573</v>
      </c>
      <c r="H37" s="15"/>
      <c r="I37" s="15">
        <v>898</v>
      </c>
      <c r="J37" s="15"/>
      <c r="K37" s="15">
        <v>267</v>
      </c>
      <c r="L37" s="15"/>
      <c r="M37" s="15">
        <v>467</v>
      </c>
      <c r="N37" s="15"/>
      <c r="O37" s="15">
        <v>238</v>
      </c>
      <c r="P37" s="15"/>
      <c r="Q37" s="15">
        <v>66</v>
      </c>
      <c r="R37" s="15">
        <v>2831</v>
      </c>
    </row>
    <row r="38" spans="1:18" ht="15.75">
      <c r="A38" s="13" t="s">
        <v>33</v>
      </c>
      <c r="B38" s="14">
        <f t="shared" si="2"/>
        <v>26350</v>
      </c>
      <c r="C38" s="15">
        <v>9049</v>
      </c>
      <c r="D38" s="15"/>
      <c r="E38" s="15">
        <v>10536</v>
      </c>
      <c r="F38" s="15"/>
      <c r="G38" s="15">
        <v>999</v>
      </c>
      <c r="H38" s="15"/>
      <c r="I38" s="15">
        <v>1176</v>
      </c>
      <c r="J38" s="15"/>
      <c r="K38" s="15">
        <v>343</v>
      </c>
      <c r="L38" s="15"/>
      <c r="M38" s="15">
        <v>733</v>
      </c>
      <c r="N38" s="15"/>
      <c r="O38" s="15">
        <v>318</v>
      </c>
      <c r="P38" s="15"/>
      <c r="Q38" s="15">
        <v>93</v>
      </c>
      <c r="R38" s="15">
        <v>3103</v>
      </c>
    </row>
    <row r="39" spans="1:18" ht="15.75">
      <c r="A39" s="13" t="s">
        <v>34</v>
      </c>
      <c r="B39" s="14">
        <f t="shared" si="2"/>
        <v>7747</v>
      </c>
      <c r="C39" s="15">
        <v>2568</v>
      </c>
      <c r="D39" s="15"/>
      <c r="E39" s="15">
        <v>3301</v>
      </c>
      <c r="F39" s="15"/>
      <c r="G39" s="15">
        <v>193</v>
      </c>
      <c r="H39" s="15"/>
      <c r="I39" s="15">
        <v>316</v>
      </c>
      <c r="J39" s="15"/>
      <c r="K39" s="15">
        <v>64</v>
      </c>
      <c r="L39" s="15"/>
      <c r="M39" s="15">
        <v>172</v>
      </c>
      <c r="N39" s="15"/>
      <c r="O39" s="15">
        <v>95</v>
      </c>
      <c r="P39" s="15"/>
      <c r="Q39" s="15">
        <v>33</v>
      </c>
      <c r="R39" s="15">
        <v>1005</v>
      </c>
    </row>
    <row r="40" spans="1:18" ht="15.75">
      <c r="A40" s="13" t="s">
        <v>35</v>
      </c>
      <c r="B40" s="14">
        <f t="shared" si="2"/>
        <v>20758</v>
      </c>
      <c r="C40" s="15">
        <v>6385</v>
      </c>
      <c r="D40" s="15"/>
      <c r="E40" s="15">
        <v>9460</v>
      </c>
      <c r="F40" s="15"/>
      <c r="G40" s="15">
        <v>524</v>
      </c>
      <c r="H40" s="15"/>
      <c r="I40" s="15">
        <v>1270</v>
      </c>
      <c r="J40" s="15"/>
      <c r="K40" s="15">
        <v>287</v>
      </c>
      <c r="L40" s="15"/>
      <c r="M40" s="15">
        <v>521</v>
      </c>
      <c r="N40" s="15"/>
      <c r="O40" s="15">
        <v>235</v>
      </c>
      <c r="P40" s="15"/>
      <c r="Q40" s="15">
        <v>59</v>
      </c>
      <c r="R40" s="15">
        <v>2017</v>
      </c>
    </row>
    <row r="41" spans="1:18" ht="15.75">
      <c r="A41" s="13" t="s">
        <v>36</v>
      </c>
      <c r="B41" s="14">
        <f t="shared" si="2"/>
        <v>22396</v>
      </c>
      <c r="C41" s="15">
        <v>7110</v>
      </c>
      <c r="D41" s="15"/>
      <c r="E41" s="15">
        <v>9530</v>
      </c>
      <c r="F41" s="15"/>
      <c r="G41" s="15">
        <v>649</v>
      </c>
      <c r="H41" s="15"/>
      <c r="I41" s="15">
        <v>1507</v>
      </c>
      <c r="J41" s="15"/>
      <c r="K41" s="15">
        <v>331</v>
      </c>
      <c r="L41" s="15"/>
      <c r="M41" s="15">
        <v>693</v>
      </c>
      <c r="N41" s="15"/>
      <c r="O41" s="15">
        <v>294</v>
      </c>
      <c r="P41" s="15"/>
      <c r="Q41" s="15">
        <v>67</v>
      </c>
      <c r="R41" s="15">
        <v>2215</v>
      </c>
    </row>
    <row r="42" spans="1:18" ht="15.75">
      <c r="A42" s="13" t="s">
        <v>37</v>
      </c>
      <c r="B42" s="14">
        <f t="shared" si="2"/>
        <v>236108</v>
      </c>
      <c r="C42" s="15">
        <v>86530</v>
      </c>
      <c r="D42" s="15"/>
      <c r="E42" s="15">
        <v>91747</v>
      </c>
      <c r="F42" s="15"/>
      <c r="G42" s="15">
        <v>6072</v>
      </c>
      <c r="H42" s="15"/>
      <c r="I42" s="15">
        <v>16595</v>
      </c>
      <c r="J42" s="15"/>
      <c r="K42" s="15">
        <v>3978</v>
      </c>
      <c r="L42" s="15"/>
      <c r="M42" s="15">
        <v>6538</v>
      </c>
      <c r="N42" s="15"/>
      <c r="O42" s="15">
        <v>2241</v>
      </c>
      <c r="P42" s="15"/>
      <c r="Q42" s="15">
        <v>740</v>
      </c>
      <c r="R42" s="15">
        <f>107+21560</f>
        <v>21667</v>
      </c>
    </row>
    <row r="43" spans="1:18" ht="15.75">
      <c r="A43" s="13" t="s">
        <v>38</v>
      </c>
      <c r="B43" s="14">
        <f t="shared" si="2"/>
        <v>14640</v>
      </c>
      <c r="C43" s="15">
        <v>5487</v>
      </c>
      <c r="D43" s="15"/>
      <c r="E43" s="15">
        <v>5258</v>
      </c>
      <c r="F43" s="15"/>
      <c r="G43" s="15">
        <v>507</v>
      </c>
      <c r="H43" s="15"/>
      <c r="I43" s="15">
        <v>781</v>
      </c>
      <c r="J43" s="15"/>
      <c r="K43" s="15">
        <v>216</v>
      </c>
      <c r="L43" s="15"/>
      <c r="M43" s="15">
        <v>464</v>
      </c>
      <c r="N43" s="15"/>
      <c r="O43" s="15">
        <v>163</v>
      </c>
      <c r="P43" s="15"/>
      <c r="Q43" s="15">
        <v>41</v>
      </c>
      <c r="R43" s="15">
        <v>1723</v>
      </c>
    </row>
    <row r="44" spans="1:18" ht="15.75">
      <c r="A44" s="13" t="s">
        <v>39</v>
      </c>
      <c r="B44" s="14">
        <f t="shared" si="2"/>
        <v>379053</v>
      </c>
      <c r="C44" s="15">
        <v>172202</v>
      </c>
      <c r="D44" s="15"/>
      <c r="E44" s="15">
        <v>134209</v>
      </c>
      <c r="F44" s="15"/>
      <c r="G44" s="15">
        <v>8764</v>
      </c>
      <c r="H44" s="15"/>
      <c r="I44" s="15">
        <v>16792</v>
      </c>
      <c r="J44" s="15"/>
      <c r="K44" s="15">
        <v>6570</v>
      </c>
      <c r="L44" s="15"/>
      <c r="M44" s="15">
        <v>5543</v>
      </c>
      <c r="N44" s="15"/>
      <c r="O44" s="15">
        <v>2796</v>
      </c>
      <c r="P44" s="15"/>
      <c r="Q44" s="15">
        <v>626</v>
      </c>
      <c r="R44" s="15">
        <v>31551</v>
      </c>
    </row>
    <row r="45" spans="1:18" ht="15.75">
      <c r="A45" s="13" t="s">
        <v>40</v>
      </c>
      <c r="B45" s="14">
        <f t="shared" si="2"/>
        <v>66395</v>
      </c>
      <c r="C45" s="15">
        <v>23380</v>
      </c>
      <c r="D45" s="15"/>
      <c r="E45" s="15">
        <v>25202</v>
      </c>
      <c r="F45" s="15"/>
      <c r="G45" s="15">
        <v>1926</v>
      </c>
      <c r="H45" s="15"/>
      <c r="I45" s="15">
        <v>5059</v>
      </c>
      <c r="J45" s="15"/>
      <c r="K45" s="15">
        <v>1933</v>
      </c>
      <c r="L45" s="15"/>
      <c r="M45" s="15">
        <v>1322</v>
      </c>
      <c r="N45" s="15"/>
      <c r="O45" s="15">
        <v>597</v>
      </c>
      <c r="P45" s="15"/>
      <c r="Q45" s="15">
        <v>154</v>
      </c>
      <c r="R45" s="15">
        <v>6822</v>
      </c>
    </row>
    <row r="46" spans="1:18" ht="15.75">
      <c r="A46" s="13" t="s">
        <v>41</v>
      </c>
      <c r="B46" s="14">
        <f t="shared" si="2"/>
        <v>76545</v>
      </c>
      <c r="C46" s="15">
        <v>26174</v>
      </c>
      <c r="D46" s="15"/>
      <c r="E46" s="15">
        <v>30239</v>
      </c>
      <c r="F46" s="15"/>
      <c r="G46" s="15">
        <v>2481</v>
      </c>
      <c r="H46" s="15"/>
      <c r="I46" s="15">
        <v>3714</v>
      </c>
      <c r="J46" s="15"/>
      <c r="K46" s="15">
        <v>1530</v>
      </c>
      <c r="L46" s="15"/>
      <c r="M46" s="15">
        <v>1631</v>
      </c>
      <c r="N46" s="15"/>
      <c r="O46" s="15">
        <v>816</v>
      </c>
      <c r="P46" s="15"/>
      <c r="Q46" s="15">
        <v>216</v>
      </c>
      <c r="R46" s="15">
        <v>9744</v>
      </c>
    </row>
    <row r="47" spans="1:18" ht="15.75">
      <c r="A47" s="13" t="s">
        <v>42</v>
      </c>
      <c r="B47" s="14">
        <f t="shared" si="2"/>
        <v>157824</v>
      </c>
      <c r="C47" s="15">
        <v>57836</v>
      </c>
      <c r="D47" s="15"/>
      <c r="E47" s="15">
        <v>60949</v>
      </c>
      <c r="F47" s="15"/>
      <c r="G47" s="15">
        <v>4014</v>
      </c>
      <c r="H47" s="15"/>
      <c r="I47" s="15">
        <v>9902</v>
      </c>
      <c r="J47" s="15"/>
      <c r="K47" s="15">
        <v>2932</v>
      </c>
      <c r="L47" s="15"/>
      <c r="M47" s="15">
        <v>5495</v>
      </c>
      <c r="N47" s="15"/>
      <c r="O47" s="15">
        <v>1478</v>
      </c>
      <c r="P47" s="15"/>
      <c r="Q47" s="15">
        <v>454</v>
      </c>
      <c r="R47" s="15">
        <v>14764</v>
      </c>
    </row>
    <row r="48" spans="1:18" ht="15.75">
      <c r="A48" s="13" t="s">
        <v>43</v>
      </c>
      <c r="B48" s="14">
        <f t="shared" si="2"/>
        <v>34997</v>
      </c>
      <c r="C48" s="15">
        <v>11414</v>
      </c>
      <c r="D48" s="15"/>
      <c r="E48" s="15">
        <v>15299</v>
      </c>
      <c r="F48" s="15"/>
      <c r="G48" s="15">
        <v>835</v>
      </c>
      <c r="H48" s="15"/>
      <c r="I48" s="15">
        <v>2215</v>
      </c>
      <c r="J48" s="15"/>
      <c r="K48" s="15">
        <v>497</v>
      </c>
      <c r="L48" s="15"/>
      <c r="M48" s="15">
        <v>950</v>
      </c>
      <c r="N48" s="15"/>
      <c r="O48" s="15">
        <v>346</v>
      </c>
      <c r="P48" s="15"/>
      <c r="Q48" s="15">
        <v>73</v>
      </c>
      <c r="R48" s="15">
        <v>3368</v>
      </c>
    </row>
    <row r="49" spans="1:18" ht="15.75">
      <c r="A49" s="13" t="s">
        <v>44</v>
      </c>
      <c r="B49" s="14">
        <f t="shared" si="2"/>
        <v>92974</v>
      </c>
      <c r="C49" s="15">
        <v>38471</v>
      </c>
      <c r="D49" s="15"/>
      <c r="E49" s="15">
        <v>33038</v>
      </c>
      <c r="F49" s="15"/>
      <c r="G49" s="15">
        <v>2570</v>
      </c>
      <c r="H49" s="15"/>
      <c r="I49" s="15">
        <v>4690</v>
      </c>
      <c r="J49" s="15"/>
      <c r="K49" s="15">
        <v>1175</v>
      </c>
      <c r="L49" s="15"/>
      <c r="M49" s="15">
        <v>1900</v>
      </c>
      <c r="N49" s="15"/>
      <c r="O49" s="15">
        <v>817</v>
      </c>
      <c r="P49" s="15"/>
      <c r="Q49" s="15">
        <v>236</v>
      </c>
      <c r="R49" s="15">
        <v>10077</v>
      </c>
    </row>
    <row r="50" spans="1:18" ht="15.75">
      <c r="A50" s="13" t="s">
        <v>45</v>
      </c>
      <c r="B50" s="14">
        <f t="shared" si="2"/>
        <v>11378</v>
      </c>
      <c r="C50" s="15">
        <v>3328</v>
      </c>
      <c r="D50" s="15"/>
      <c r="E50" s="15">
        <v>5013</v>
      </c>
      <c r="F50" s="15"/>
      <c r="G50" s="15">
        <v>294</v>
      </c>
      <c r="H50" s="15"/>
      <c r="I50" s="15">
        <v>801</v>
      </c>
      <c r="J50" s="15"/>
      <c r="K50" s="15">
        <v>203</v>
      </c>
      <c r="L50" s="15"/>
      <c r="M50" s="15">
        <v>244</v>
      </c>
      <c r="N50" s="15"/>
      <c r="O50" s="15">
        <v>139</v>
      </c>
      <c r="P50" s="15"/>
      <c r="Q50" s="15">
        <v>39</v>
      </c>
      <c r="R50" s="15">
        <v>1317</v>
      </c>
    </row>
    <row r="51" spans="1:18" ht="15.75">
      <c r="A51" s="13" t="s">
        <v>46</v>
      </c>
      <c r="B51" s="14">
        <f t="shared" si="2"/>
        <v>33452</v>
      </c>
      <c r="C51" s="15">
        <v>11262</v>
      </c>
      <c r="D51" s="15"/>
      <c r="E51" s="15">
        <v>13010</v>
      </c>
      <c r="F51" s="15"/>
      <c r="G51" s="15">
        <v>1016</v>
      </c>
      <c r="H51" s="15"/>
      <c r="I51" s="15">
        <v>2176</v>
      </c>
      <c r="J51" s="15"/>
      <c r="K51" s="15">
        <v>470</v>
      </c>
      <c r="L51" s="15"/>
      <c r="M51" s="15">
        <v>923</v>
      </c>
      <c r="N51" s="15"/>
      <c r="O51" s="15">
        <v>416</v>
      </c>
      <c r="P51" s="15"/>
      <c r="Q51" s="15">
        <v>131</v>
      </c>
      <c r="R51" s="15">
        <v>4048</v>
      </c>
    </row>
    <row r="52" spans="1:18" ht="15.75">
      <c r="A52" s="13" t="s">
        <v>47</v>
      </c>
      <c r="B52" s="14">
        <f t="shared" si="2"/>
        <v>19434</v>
      </c>
      <c r="C52" s="15">
        <v>7151</v>
      </c>
      <c r="D52" s="15"/>
      <c r="E52" s="15">
        <v>7542</v>
      </c>
      <c r="F52" s="15"/>
      <c r="G52" s="15">
        <v>530</v>
      </c>
      <c r="H52" s="15"/>
      <c r="I52" s="15">
        <v>703</v>
      </c>
      <c r="J52" s="15"/>
      <c r="K52" s="15">
        <v>387</v>
      </c>
      <c r="L52" s="15"/>
      <c r="M52" s="15">
        <v>782</v>
      </c>
      <c r="N52" s="15"/>
      <c r="O52" s="15">
        <v>224</v>
      </c>
      <c r="P52" s="15"/>
      <c r="Q52" s="15">
        <v>61</v>
      </c>
      <c r="R52" s="15">
        <v>2054</v>
      </c>
    </row>
    <row r="53" spans="1:18" ht="15.75">
      <c r="A53" s="13" t="s">
        <v>48</v>
      </c>
      <c r="B53" s="14">
        <f t="shared" si="2"/>
        <v>32349</v>
      </c>
      <c r="C53" s="15">
        <v>11240</v>
      </c>
      <c r="D53" s="15"/>
      <c r="E53" s="15">
        <v>11892</v>
      </c>
      <c r="F53" s="15"/>
      <c r="G53" s="15">
        <v>1217</v>
      </c>
      <c r="H53" s="15"/>
      <c r="I53" s="15">
        <v>2166</v>
      </c>
      <c r="J53" s="15"/>
      <c r="K53" s="15">
        <v>632</v>
      </c>
      <c r="L53" s="15"/>
      <c r="M53" s="15">
        <v>803</v>
      </c>
      <c r="N53" s="15"/>
      <c r="O53" s="15">
        <v>322</v>
      </c>
      <c r="P53" s="15"/>
      <c r="Q53" s="15">
        <v>84</v>
      </c>
      <c r="R53" s="15">
        <v>3993</v>
      </c>
    </row>
    <row r="54" spans="1:18" ht="15.75">
      <c r="A54" s="13" t="s">
        <v>49</v>
      </c>
      <c r="B54" s="14">
        <f t="shared" si="2"/>
        <v>56461</v>
      </c>
      <c r="C54" s="15">
        <v>22585</v>
      </c>
      <c r="D54" s="15"/>
      <c r="E54" s="15">
        <v>19493</v>
      </c>
      <c r="F54" s="15"/>
      <c r="G54" s="15">
        <v>2591</v>
      </c>
      <c r="H54" s="15"/>
      <c r="I54" s="15">
        <v>3706</v>
      </c>
      <c r="J54" s="15"/>
      <c r="K54" s="15">
        <v>1251</v>
      </c>
      <c r="L54" s="15"/>
      <c r="M54" s="15">
        <v>1908</v>
      </c>
      <c r="N54" s="15"/>
      <c r="O54" s="15">
        <v>532</v>
      </c>
      <c r="P54" s="15"/>
      <c r="Q54" s="15">
        <v>119</v>
      </c>
      <c r="R54" s="15">
        <v>4276</v>
      </c>
    </row>
    <row r="55" spans="1:18" ht="15.75">
      <c r="A55" s="13" t="s">
        <v>50</v>
      </c>
      <c r="B55" s="14">
        <f t="shared" si="2"/>
        <v>83649</v>
      </c>
      <c r="C55" s="15">
        <v>36499</v>
      </c>
      <c r="D55" s="15"/>
      <c r="E55" s="15">
        <v>26405</v>
      </c>
      <c r="F55" s="15"/>
      <c r="G55" s="15">
        <v>2585</v>
      </c>
      <c r="H55" s="15"/>
      <c r="I55" s="15">
        <v>4257</v>
      </c>
      <c r="J55" s="15"/>
      <c r="K55" s="15">
        <v>1636</v>
      </c>
      <c r="L55" s="15"/>
      <c r="M55" s="15">
        <v>1699</v>
      </c>
      <c r="N55" s="15"/>
      <c r="O55" s="15">
        <v>1311</v>
      </c>
      <c r="P55" s="15"/>
      <c r="Q55" s="15">
        <v>167</v>
      </c>
      <c r="R55" s="15">
        <v>9090</v>
      </c>
    </row>
    <row r="56" spans="1:18" ht="15.75">
      <c r="A56" s="13" t="s">
        <v>51</v>
      </c>
      <c r="B56" s="14">
        <f t="shared" si="2"/>
        <v>29728</v>
      </c>
      <c r="C56" s="15">
        <v>12145</v>
      </c>
      <c r="D56" s="15"/>
      <c r="E56" s="15">
        <v>10133</v>
      </c>
      <c r="F56" s="15"/>
      <c r="G56" s="15">
        <v>849</v>
      </c>
      <c r="H56" s="15"/>
      <c r="I56" s="15">
        <v>927</v>
      </c>
      <c r="J56" s="15"/>
      <c r="K56" s="15">
        <v>451</v>
      </c>
      <c r="L56" s="15"/>
      <c r="M56" s="15">
        <v>808</v>
      </c>
      <c r="N56" s="15"/>
      <c r="O56" s="15">
        <v>317</v>
      </c>
      <c r="P56" s="15"/>
      <c r="Q56" s="15">
        <v>112</v>
      </c>
      <c r="R56" s="15">
        <v>3986</v>
      </c>
    </row>
    <row r="57" spans="1:18" ht="15.75">
      <c r="A57" s="13" t="s">
        <v>52</v>
      </c>
      <c r="B57" s="14">
        <f t="shared" si="2"/>
        <v>84107</v>
      </c>
      <c r="C57" s="15">
        <v>28413</v>
      </c>
      <c r="D57" s="15"/>
      <c r="E57" s="15">
        <v>37755</v>
      </c>
      <c r="F57" s="15"/>
      <c r="G57" s="15">
        <v>2675</v>
      </c>
      <c r="H57" s="15"/>
      <c r="I57" s="15">
        <v>4543</v>
      </c>
      <c r="J57" s="15"/>
      <c r="K57" s="15">
        <v>1278</v>
      </c>
      <c r="L57" s="15"/>
      <c r="M57" s="15">
        <v>2355</v>
      </c>
      <c r="N57" s="15"/>
      <c r="O57" s="15">
        <v>709</v>
      </c>
      <c r="P57" s="15"/>
      <c r="Q57" s="15">
        <v>132</v>
      </c>
      <c r="R57" s="15">
        <v>6247</v>
      </c>
    </row>
    <row r="58" spans="1:18" ht="15.75">
      <c r="A58" s="13" t="s">
        <v>53</v>
      </c>
      <c r="B58" s="14">
        <f t="shared" si="2"/>
        <v>52515</v>
      </c>
      <c r="C58" s="15">
        <v>20696</v>
      </c>
      <c r="D58" s="15"/>
      <c r="E58" s="15">
        <v>18246</v>
      </c>
      <c r="F58" s="15"/>
      <c r="G58" s="15">
        <v>2122</v>
      </c>
      <c r="H58" s="15"/>
      <c r="I58" s="15">
        <v>3173</v>
      </c>
      <c r="J58" s="15"/>
      <c r="K58" s="15">
        <v>965</v>
      </c>
      <c r="L58" s="15"/>
      <c r="M58" s="15">
        <v>1959</v>
      </c>
      <c r="N58" s="15"/>
      <c r="O58" s="15">
        <v>537</v>
      </c>
      <c r="P58" s="15"/>
      <c r="Q58" s="15">
        <v>127</v>
      </c>
      <c r="R58" s="15">
        <v>4690</v>
      </c>
    </row>
    <row r="59" spans="1:18" ht="15.75">
      <c r="A59" s="13" t="s">
        <v>54</v>
      </c>
      <c r="B59" s="14">
        <f t="shared" si="2"/>
        <v>11288</v>
      </c>
      <c r="C59" s="15">
        <v>3878</v>
      </c>
      <c r="D59" s="15"/>
      <c r="E59" s="15">
        <v>4725</v>
      </c>
      <c r="F59" s="15"/>
      <c r="G59" s="15">
        <v>411</v>
      </c>
      <c r="H59" s="15"/>
      <c r="I59" s="15">
        <v>667</v>
      </c>
      <c r="J59" s="15"/>
      <c r="K59" s="15">
        <v>182</v>
      </c>
      <c r="L59" s="15"/>
      <c r="M59" s="15">
        <v>406</v>
      </c>
      <c r="N59" s="15"/>
      <c r="O59" s="15">
        <v>106</v>
      </c>
      <c r="P59" s="15"/>
      <c r="Q59" s="15">
        <v>32</v>
      </c>
      <c r="R59" s="15">
        <v>881</v>
      </c>
    </row>
    <row r="60" spans="1:18" ht="15.75">
      <c r="A60" s="13" t="s">
        <v>55</v>
      </c>
      <c r="B60" s="14">
        <f t="shared" si="2"/>
        <v>6419</v>
      </c>
      <c r="C60" s="15">
        <v>2159</v>
      </c>
      <c r="D60" s="15"/>
      <c r="E60" s="15">
        <v>2618</v>
      </c>
      <c r="F60" s="15"/>
      <c r="G60" s="15">
        <v>199</v>
      </c>
      <c r="H60" s="15"/>
      <c r="I60" s="15">
        <v>244</v>
      </c>
      <c r="J60" s="15"/>
      <c r="K60" s="15">
        <v>131</v>
      </c>
      <c r="L60" s="15"/>
      <c r="M60" s="15">
        <v>165</v>
      </c>
      <c r="N60" s="15"/>
      <c r="O60" s="15">
        <v>83</v>
      </c>
      <c r="P60" s="15"/>
      <c r="Q60" s="15">
        <v>21</v>
      </c>
      <c r="R60" s="15">
        <v>799</v>
      </c>
    </row>
    <row r="61" spans="1:18" ht="15.75">
      <c r="A61" s="13" t="s">
        <v>56</v>
      </c>
      <c r="B61" s="14">
        <f t="shared" si="2"/>
        <v>10726</v>
      </c>
      <c r="C61" s="15">
        <v>3986</v>
      </c>
      <c r="D61" s="15"/>
      <c r="E61" s="15">
        <v>4147</v>
      </c>
      <c r="F61" s="15"/>
      <c r="G61" s="15">
        <v>310</v>
      </c>
      <c r="H61" s="15"/>
      <c r="I61" s="15">
        <v>510</v>
      </c>
      <c r="J61" s="15"/>
      <c r="K61" s="15">
        <v>236</v>
      </c>
      <c r="L61" s="15"/>
      <c r="M61" s="15">
        <v>300</v>
      </c>
      <c r="N61" s="15"/>
      <c r="O61" s="15">
        <v>120</v>
      </c>
      <c r="P61" s="15"/>
      <c r="Q61" s="15">
        <v>28</v>
      </c>
      <c r="R61" s="15">
        <v>1089</v>
      </c>
    </row>
    <row r="62" spans="1:18" ht="15.75">
      <c r="A62" s="13" t="s">
        <v>57</v>
      </c>
      <c r="B62" s="14">
        <f t="shared" si="2"/>
        <v>29901</v>
      </c>
      <c r="C62" s="15">
        <v>8575</v>
      </c>
      <c r="D62" s="15"/>
      <c r="E62" s="15">
        <v>14158</v>
      </c>
      <c r="F62" s="15"/>
      <c r="G62" s="15">
        <v>626</v>
      </c>
      <c r="H62" s="15"/>
      <c r="I62" s="15">
        <v>953</v>
      </c>
      <c r="J62" s="15"/>
      <c r="K62" s="15">
        <v>381</v>
      </c>
      <c r="L62" s="15"/>
      <c r="M62" s="15">
        <v>603</v>
      </c>
      <c r="N62" s="15"/>
      <c r="O62" s="15">
        <v>318</v>
      </c>
      <c r="P62" s="15"/>
      <c r="Q62" s="15">
        <v>79</v>
      </c>
      <c r="R62" s="15">
        <v>4208</v>
      </c>
    </row>
    <row r="63" spans="1:18" ht="15.75">
      <c r="A63" s="13" t="s">
        <v>58</v>
      </c>
      <c r="B63" s="14">
        <f t="shared" si="2"/>
        <v>367489</v>
      </c>
      <c r="C63" s="15">
        <v>153899</v>
      </c>
      <c r="D63" s="15"/>
      <c r="E63" s="15">
        <v>130594</v>
      </c>
      <c r="F63" s="15"/>
      <c r="G63" s="15">
        <v>13101</v>
      </c>
      <c r="H63" s="15"/>
      <c r="I63" s="15">
        <v>19844</v>
      </c>
      <c r="J63" s="15"/>
      <c r="K63" s="15">
        <v>6351</v>
      </c>
      <c r="L63" s="15"/>
      <c r="M63" s="15">
        <v>7723</v>
      </c>
      <c r="N63" s="15"/>
      <c r="O63" s="15">
        <v>3300</v>
      </c>
      <c r="P63" s="15"/>
      <c r="Q63" s="15">
        <v>831</v>
      </c>
      <c r="R63" s="15">
        <v>31846</v>
      </c>
    </row>
    <row r="64" spans="1:18" ht="15.75">
      <c r="A64" s="13" t="s">
        <v>59</v>
      </c>
      <c r="B64" s="14">
        <f t="shared" si="2"/>
        <v>21018</v>
      </c>
      <c r="C64" s="15">
        <v>9266</v>
      </c>
      <c r="D64" s="15"/>
      <c r="E64" s="15">
        <v>6494</v>
      </c>
      <c r="F64" s="15"/>
      <c r="G64" s="15">
        <v>727</v>
      </c>
      <c r="H64" s="15"/>
      <c r="I64" s="15">
        <v>1062</v>
      </c>
      <c r="J64" s="15"/>
      <c r="K64" s="15">
        <v>323</v>
      </c>
      <c r="L64" s="15"/>
      <c r="M64" s="15">
        <v>496</v>
      </c>
      <c r="N64" s="15"/>
      <c r="O64" s="15">
        <v>229</v>
      </c>
      <c r="P64" s="15"/>
      <c r="Q64" s="15">
        <v>64</v>
      </c>
      <c r="R64" s="15">
        <v>2357</v>
      </c>
    </row>
    <row r="65" spans="1:18" ht="15.75">
      <c r="A65" s="13" t="s">
        <v>60</v>
      </c>
      <c r="B65" s="14">
        <f t="shared" si="2"/>
        <v>16406</v>
      </c>
      <c r="C65" s="15">
        <v>5439</v>
      </c>
      <c r="D65" s="15"/>
      <c r="E65" s="15">
        <v>7797</v>
      </c>
      <c r="F65" s="15"/>
      <c r="G65" s="15">
        <v>359</v>
      </c>
      <c r="H65" s="15"/>
      <c r="I65" s="15">
        <v>549</v>
      </c>
      <c r="J65" s="15"/>
      <c r="K65" s="15">
        <v>219</v>
      </c>
      <c r="L65" s="15"/>
      <c r="M65" s="15">
        <v>373</v>
      </c>
      <c r="N65" s="15"/>
      <c r="O65" s="15">
        <v>135</v>
      </c>
      <c r="P65" s="15"/>
      <c r="Q65" s="15">
        <v>43</v>
      </c>
      <c r="R65" s="15">
        <v>1492</v>
      </c>
    </row>
    <row r="66" spans="1:18" ht="15.75">
      <c r="A66" s="13" t="s">
        <v>61</v>
      </c>
      <c r="B66" s="14">
        <f t="shared" si="2"/>
        <v>30415</v>
      </c>
      <c r="C66" s="15">
        <v>13129</v>
      </c>
      <c r="D66" s="15"/>
      <c r="E66" s="15">
        <v>8783</v>
      </c>
      <c r="F66" s="15"/>
      <c r="G66" s="15">
        <v>605</v>
      </c>
      <c r="H66" s="15"/>
      <c r="I66" s="15">
        <v>640</v>
      </c>
      <c r="J66" s="15"/>
      <c r="K66" s="15">
        <v>1612</v>
      </c>
      <c r="L66" s="15"/>
      <c r="M66" s="15">
        <v>1817</v>
      </c>
      <c r="N66" s="15"/>
      <c r="O66" s="15">
        <v>383</v>
      </c>
      <c r="P66" s="15"/>
      <c r="Q66" s="15">
        <v>142</v>
      </c>
      <c r="R66" s="15">
        <v>3304</v>
      </c>
    </row>
    <row r="67" spans="1:18" ht="15.75">
      <c r="A67" s="13" t="s">
        <v>62</v>
      </c>
      <c r="B67" s="14">
        <f t="shared" si="2"/>
        <v>62780</v>
      </c>
      <c r="C67" s="15">
        <v>27056</v>
      </c>
      <c r="D67" s="15"/>
      <c r="E67" s="15">
        <v>19052</v>
      </c>
      <c r="F67" s="15"/>
      <c r="G67" s="15">
        <v>2334</v>
      </c>
      <c r="H67" s="15"/>
      <c r="I67" s="15">
        <v>3092</v>
      </c>
      <c r="J67" s="15"/>
      <c r="K67" s="15">
        <v>1593</v>
      </c>
      <c r="L67" s="15"/>
      <c r="M67" s="15">
        <v>2554</v>
      </c>
      <c r="N67" s="15"/>
      <c r="O67" s="15">
        <v>661</v>
      </c>
      <c r="P67" s="15"/>
      <c r="Q67" s="15">
        <v>208</v>
      </c>
      <c r="R67" s="15">
        <v>6230</v>
      </c>
    </row>
    <row r="68" spans="1:18" ht="15.75">
      <c r="A68" s="13" t="s">
        <v>63</v>
      </c>
      <c r="B68" s="14">
        <f t="shared" si="2"/>
        <v>24403</v>
      </c>
      <c r="C68" s="15">
        <v>7754</v>
      </c>
      <c r="D68" s="15"/>
      <c r="E68" s="15">
        <v>10632</v>
      </c>
      <c r="F68" s="15"/>
      <c r="G68" s="15">
        <v>677</v>
      </c>
      <c r="H68" s="15"/>
      <c r="I68" s="15">
        <v>1137</v>
      </c>
      <c r="J68" s="15"/>
      <c r="K68" s="15">
        <v>312</v>
      </c>
      <c r="L68" s="15"/>
      <c r="M68" s="15">
        <v>777</v>
      </c>
      <c r="N68" s="15"/>
      <c r="O68" s="15">
        <v>227</v>
      </c>
      <c r="P68" s="15"/>
      <c r="Q68" s="15">
        <v>56</v>
      </c>
      <c r="R68" s="15">
        <v>2831</v>
      </c>
    </row>
    <row r="69" spans="1:18" ht="15.75">
      <c r="A69" s="13" t="s">
        <v>64</v>
      </c>
      <c r="B69" s="14">
        <f t="shared" si="2"/>
        <v>19355</v>
      </c>
      <c r="C69" s="15">
        <v>6338</v>
      </c>
      <c r="D69" s="15"/>
      <c r="E69" s="15">
        <v>8013</v>
      </c>
      <c r="F69" s="15"/>
      <c r="G69" s="15">
        <v>560</v>
      </c>
      <c r="H69" s="15"/>
      <c r="I69" s="15">
        <v>1055</v>
      </c>
      <c r="J69" s="15"/>
      <c r="K69" s="15">
        <v>315</v>
      </c>
      <c r="L69" s="15"/>
      <c r="M69" s="15">
        <v>607</v>
      </c>
      <c r="N69" s="15"/>
      <c r="O69" s="15">
        <v>201</v>
      </c>
      <c r="P69" s="15"/>
      <c r="Q69" s="15">
        <v>45</v>
      </c>
      <c r="R69" s="15">
        <v>2221</v>
      </c>
    </row>
    <row r="70" spans="1:18" ht="15.75">
      <c r="A70" s="13" t="s">
        <v>65</v>
      </c>
      <c r="B70" s="14">
        <f t="shared" si="2"/>
        <v>27134</v>
      </c>
      <c r="C70" s="15">
        <v>7876</v>
      </c>
      <c r="D70" s="15"/>
      <c r="E70" s="15">
        <v>12657</v>
      </c>
      <c r="F70" s="15"/>
      <c r="G70" s="15">
        <v>655</v>
      </c>
      <c r="H70" s="15"/>
      <c r="I70" s="15">
        <v>2050</v>
      </c>
      <c r="J70" s="15"/>
      <c r="K70" s="15">
        <v>413</v>
      </c>
      <c r="L70" s="15"/>
      <c r="M70" s="15">
        <v>672</v>
      </c>
      <c r="N70" s="15"/>
      <c r="O70" s="15">
        <v>279</v>
      </c>
      <c r="P70" s="15"/>
      <c r="Q70" s="15">
        <v>65</v>
      </c>
      <c r="R70" s="15">
        <v>2467</v>
      </c>
    </row>
    <row r="71" spans="1:18" ht="15.75">
      <c r="A71" s="13" t="s">
        <v>66</v>
      </c>
      <c r="B71" s="14">
        <f t="shared" si="2"/>
        <v>274690</v>
      </c>
      <c r="C71" s="15">
        <v>130899</v>
      </c>
      <c r="D71" s="15"/>
      <c r="E71" s="15">
        <v>82302</v>
      </c>
      <c r="F71" s="15"/>
      <c r="G71" s="15">
        <v>8129</v>
      </c>
      <c r="H71" s="15"/>
      <c r="I71" s="15">
        <v>9432</v>
      </c>
      <c r="J71" s="15"/>
      <c r="K71" s="15">
        <v>4614</v>
      </c>
      <c r="L71" s="15"/>
      <c r="M71" s="15">
        <v>6006</v>
      </c>
      <c r="N71" s="15"/>
      <c r="O71" s="15">
        <v>2401</v>
      </c>
      <c r="P71" s="15"/>
      <c r="Q71" s="15">
        <v>700</v>
      </c>
      <c r="R71" s="15">
        <f>30105+102</f>
        <v>30207</v>
      </c>
    </row>
    <row r="72" spans="1:18" ht="15.75">
      <c r="A72" s="13" t="s">
        <v>67</v>
      </c>
      <c r="B72" s="14">
        <f t="shared" si="2"/>
        <v>13509</v>
      </c>
      <c r="C72" s="15">
        <v>3975</v>
      </c>
      <c r="D72" s="15"/>
      <c r="E72" s="15">
        <v>6157</v>
      </c>
      <c r="F72" s="15"/>
      <c r="G72" s="15">
        <v>393</v>
      </c>
      <c r="H72" s="15"/>
      <c r="I72" s="15">
        <v>998</v>
      </c>
      <c r="J72" s="15"/>
      <c r="K72" s="15">
        <v>233</v>
      </c>
      <c r="L72" s="15"/>
      <c r="M72" s="15">
        <v>277</v>
      </c>
      <c r="N72" s="15"/>
      <c r="O72" s="15">
        <v>138</v>
      </c>
      <c r="P72" s="15"/>
      <c r="Q72" s="15">
        <v>31</v>
      </c>
      <c r="R72" s="15">
        <v>1307</v>
      </c>
    </row>
    <row r="73" spans="1:18" ht="15.75">
      <c r="A73" s="13" t="s">
        <v>68</v>
      </c>
      <c r="B73" s="14">
        <f t="shared" si="2"/>
        <v>7873</v>
      </c>
      <c r="C73" s="15">
        <v>2503</v>
      </c>
      <c r="D73" s="15"/>
      <c r="E73" s="15">
        <v>3476</v>
      </c>
      <c r="F73" s="15"/>
      <c r="G73" s="15">
        <v>167</v>
      </c>
      <c r="H73" s="15"/>
      <c r="I73" s="15">
        <v>366</v>
      </c>
      <c r="J73" s="15"/>
      <c r="K73" s="15">
        <v>118</v>
      </c>
      <c r="L73" s="15"/>
      <c r="M73" s="15">
        <v>179</v>
      </c>
      <c r="N73" s="15"/>
      <c r="O73" s="15">
        <v>80</v>
      </c>
      <c r="P73" s="15"/>
      <c r="Q73" s="15">
        <v>17</v>
      </c>
      <c r="R73" s="15">
        <v>967</v>
      </c>
    </row>
    <row r="74" spans="1:18" ht="15.75">
      <c r="A74" s="20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</row>
    <row r="75" spans="1:18" ht="15.75">
      <c r="A75" s="34" t="s">
        <v>99</v>
      </c>
      <c r="B75" s="14"/>
      <c r="C75" s="14"/>
      <c r="D75" s="14"/>
      <c r="E75" s="14"/>
      <c r="F75" s="14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5.75">
      <c r="A76" s="2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5.75">
      <c r="A77" s="2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5.75">
      <c r="A78" s="2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5.75">
      <c r="A79" s="2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5.75">
      <c r="A80" s="2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</sheetData>
  <sheetProtection/>
  <hyperlinks>
    <hyperlink ref="A75" r:id="rId1" display="SOURCE:  New York State Board of Elections, www.elections.state.ny.us."/>
  </hyperlinks>
  <printOptions/>
  <pageMargins left="0.7" right="0.7" top="0.75" bottom="0.75" header="0.3" footer="0.3"/>
  <pageSetup fitToHeight="2" fitToWidth="1" horizontalDpi="600" verticalDpi="600" orientation="landscape" scale="63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18.77734375" style="0" customWidth="1"/>
    <col min="2" max="3" width="13.77734375" style="0" customWidth="1"/>
    <col min="4" max="4" width="1.77734375" style="0" customWidth="1"/>
    <col min="5" max="5" width="13.77734375" style="0" customWidth="1"/>
    <col min="6" max="6" width="1.77734375" style="0" customWidth="1"/>
    <col min="7" max="7" width="13.77734375" style="0" customWidth="1"/>
    <col min="8" max="8" width="1.77734375" style="0" customWidth="1"/>
    <col min="9" max="9" width="13.77734375" style="0" customWidth="1"/>
    <col min="10" max="10" width="1.77734375" style="0" customWidth="1"/>
    <col min="11" max="11" width="13.77734375" style="0" customWidth="1"/>
    <col min="12" max="12" width="1.77734375" style="0" customWidth="1"/>
    <col min="13" max="13" width="13.77734375" style="0" customWidth="1"/>
    <col min="14" max="14" width="1.77734375" style="0" customWidth="1"/>
    <col min="15" max="15" width="13.77734375" style="0" customWidth="1"/>
    <col min="16" max="16" width="1.77734375" style="0" customWidth="1"/>
    <col min="17" max="17" width="13.77734375" style="0" customWidth="1"/>
    <col min="18" max="18" width="1.77734375" style="0" customWidth="1"/>
  </cols>
  <sheetData>
    <row r="1" spans="1:21" ht="20.25">
      <c r="A1" s="22" t="s">
        <v>86</v>
      </c>
      <c r="B1" s="3"/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0.25">
      <c r="A2" s="22" t="s">
        <v>106</v>
      </c>
      <c r="B2" s="3"/>
      <c r="C2" s="3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2"/>
    </row>
    <row r="4" spans="1:21" ht="29.25">
      <c r="A4" s="5"/>
      <c r="B4" s="7"/>
      <c r="C4" s="27" t="s">
        <v>111</v>
      </c>
      <c r="D4" s="7"/>
      <c r="E4" s="27" t="s">
        <v>112</v>
      </c>
      <c r="F4" s="7"/>
      <c r="G4" s="27" t="s">
        <v>112</v>
      </c>
      <c r="H4" s="6"/>
      <c r="I4" s="27" t="s">
        <v>112</v>
      </c>
      <c r="J4" s="6"/>
      <c r="K4" s="27" t="s">
        <v>111</v>
      </c>
      <c r="L4" s="7"/>
      <c r="M4" s="32" t="s">
        <v>113</v>
      </c>
      <c r="N4" s="6"/>
      <c r="O4" s="27" t="s">
        <v>114</v>
      </c>
      <c r="P4" s="7"/>
      <c r="Q4" s="27" t="s">
        <v>111</v>
      </c>
      <c r="R4" s="6"/>
      <c r="S4" s="32" t="s">
        <v>115</v>
      </c>
      <c r="T4" s="6"/>
      <c r="U4" s="2"/>
    </row>
    <row r="5" spans="1:21" ht="29.25">
      <c r="A5" s="10" t="s">
        <v>0</v>
      </c>
      <c r="B5" s="11" t="s">
        <v>75</v>
      </c>
      <c r="C5" s="11" t="s">
        <v>70</v>
      </c>
      <c r="D5" s="11"/>
      <c r="E5" s="11" t="s">
        <v>1</v>
      </c>
      <c r="F5" s="11"/>
      <c r="G5" s="12" t="s">
        <v>77</v>
      </c>
      <c r="H5" s="12"/>
      <c r="I5" s="12" t="s">
        <v>84</v>
      </c>
      <c r="J5" s="12"/>
      <c r="K5" s="11" t="s">
        <v>107</v>
      </c>
      <c r="L5" s="11"/>
      <c r="M5" s="25" t="s">
        <v>109</v>
      </c>
      <c r="N5" s="12"/>
      <c r="O5" s="11" t="s">
        <v>69</v>
      </c>
      <c r="P5" s="11"/>
      <c r="Q5" s="25" t="s">
        <v>79</v>
      </c>
      <c r="R5" s="12"/>
      <c r="S5" s="12" t="s">
        <v>2</v>
      </c>
      <c r="T5" s="24" t="s">
        <v>110</v>
      </c>
      <c r="U5" s="2"/>
    </row>
    <row r="6" spans="1:21" ht="15.75">
      <c r="A6" s="13"/>
      <c r="B6" s="8"/>
      <c r="C6" s="8"/>
      <c r="D6" s="8"/>
      <c r="E6" s="8"/>
      <c r="F6" s="8"/>
      <c r="G6" s="9"/>
      <c r="H6" s="9"/>
      <c r="I6" s="9"/>
      <c r="J6" s="9"/>
      <c r="K6" s="8"/>
      <c r="L6" s="8"/>
      <c r="M6" s="9"/>
      <c r="N6" s="9"/>
      <c r="O6" s="8"/>
      <c r="P6" s="8"/>
      <c r="Q6" s="9"/>
      <c r="R6" s="9"/>
      <c r="S6" s="9"/>
      <c r="T6" s="8"/>
      <c r="U6" s="2"/>
    </row>
    <row r="7" spans="1:21" ht="15.75">
      <c r="A7" s="13" t="s">
        <v>3</v>
      </c>
      <c r="B7" s="14">
        <f>+B9+B16</f>
        <v>4690714</v>
      </c>
      <c r="C7" s="14">
        <f>+C9+C16</f>
        <v>1962789</v>
      </c>
      <c r="D7" s="14"/>
      <c r="E7" s="14">
        <f>+E9+E16</f>
        <v>1577957</v>
      </c>
      <c r="F7" s="14"/>
      <c r="G7" s="14">
        <f>+G9+G16</f>
        <v>152763</v>
      </c>
      <c r="H7" s="14"/>
      <c r="I7" s="14">
        <f>+I9+I16</f>
        <v>202384</v>
      </c>
      <c r="J7" s="14"/>
      <c r="K7" s="14">
        <f>+K9+K16</f>
        <v>42773</v>
      </c>
      <c r="L7" s="14"/>
      <c r="M7" s="14">
        <f>+M9+M16</f>
        <v>61464</v>
      </c>
      <c r="N7" s="15"/>
      <c r="O7" s="14">
        <f>+O9+O16</f>
        <v>47771</v>
      </c>
      <c r="P7" s="14"/>
      <c r="Q7" s="14">
        <f>+Q9+Q16</f>
        <v>90351</v>
      </c>
      <c r="R7" s="15"/>
      <c r="S7" s="14">
        <f>+S9+S16</f>
        <v>19235</v>
      </c>
      <c r="T7" s="14">
        <f>+T9+T16</f>
        <v>533227</v>
      </c>
      <c r="U7" s="2"/>
    </row>
    <row r="8" spans="1:21" ht="15.75">
      <c r="A8" s="2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  <c r="N8" s="15"/>
      <c r="O8" s="14"/>
      <c r="P8" s="14"/>
      <c r="Q8" s="15"/>
      <c r="R8" s="15"/>
      <c r="S8" s="15"/>
      <c r="T8" s="14"/>
      <c r="U8" s="2"/>
    </row>
    <row r="9" spans="1:21" ht="15.75">
      <c r="A9" s="13" t="s">
        <v>4</v>
      </c>
      <c r="B9" s="14">
        <f>SUM(B10:B14)</f>
        <v>1414841</v>
      </c>
      <c r="C9" s="14">
        <f>SUM(C10:C14)</f>
        <v>851545</v>
      </c>
      <c r="D9" s="14"/>
      <c r="E9" s="14">
        <f>SUM(E10:E14)</f>
        <v>243783</v>
      </c>
      <c r="F9" s="14"/>
      <c r="G9" s="14">
        <f>SUM(G10:G14)</f>
        <v>22291</v>
      </c>
      <c r="H9" s="14"/>
      <c r="I9" s="14">
        <f>SUM(I10:I14)</f>
        <v>24199</v>
      </c>
      <c r="J9" s="14"/>
      <c r="K9" s="14">
        <f>SUM(K10:K14)</f>
        <v>15302</v>
      </c>
      <c r="L9" s="14"/>
      <c r="M9" s="14">
        <f>SUM(M10:M14)</f>
        <v>9111</v>
      </c>
      <c r="N9" s="14"/>
      <c r="O9" s="14">
        <f>SUM(O10:O14)</f>
        <v>15526</v>
      </c>
      <c r="P9" s="14"/>
      <c r="Q9" s="14">
        <f>SUM(Q10:Q14)</f>
        <v>49220</v>
      </c>
      <c r="R9" s="15"/>
      <c r="S9" s="14">
        <f>SUM(S10:S14)</f>
        <v>2900</v>
      </c>
      <c r="T9" s="14">
        <f>SUM(T10:T14)</f>
        <v>180964</v>
      </c>
      <c r="U9" s="2"/>
    </row>
    <row r="10" spans="1:21" ht="15.75">
      <c r="A10" s="13" t="s">
        <v>5</v>
      </c>
      <c r="B10" s="14">
        <f>SUM(C10:T10)</f>
        <v>198145</v>
      </c>
      <c r="C10" s="14">
        <v>122405</v>
      </c>
      <c r="D10" s="14"/>
      <c r="E10" s="14">
        <v>22005</v>
      </c>
      <c r="F10" s="14"/>
      <c r="G10" s="14">
        <v>2227</v>
      </c>
      <c r="H10" s="14"/>
      <c r="I10" s="14">
        <v>3094</v>
      </c>
      <c r="J10" s="14"/>
      <c r="K10" s="14">
        <v>1294</v>
      </c>
      <c r="L10" s="14"/>
      <c r="M10" s="15">
        <v>1492</v>
      </c>
      <c r="N10" s="15"/>
      <c r="O10" s="14">
        <v>1063</v>
      </c>
      <c r="P10" s="14"/>
      <c r="Q10" s="15">
        <v>3706</v>
      </c>
      <c r="R10" s="15"/>
      <c r="S10" s="15">
        <v>447</v>
      </c>
      <c r="T10" s="14">
        <v>40412</v>
      </c>
      <c r="U10" s="2"/>
    </row>
    <row r="11" spans="1:21" ht="15.75">
      <c r="A11" s="13" t="s">
        <v>6</v>
      </c>
      <c r="B11" s="14">
        <f>SUM(C11:T11)</f>
        <v>409576</v>
      </c>
      <c r="C11" s="14">
        <v>252306</v>
      </c>
      <c r="D11" s="14"/>
      <c r="E11" s="14">
        <v>59860</v>
      </c>
      <c r="F11" s="14"/>
      <c r="G11" s="14">
        <v>5276</v>
      </c>
      <c r="H11" s="14"/>
      <c r="I11" s="14">
        <v>6087</v>
      </c>
      <c r="J11" s="14"/>
      <c r="K11" s="14">
        <v>3549</v>
      </c>
      <c r="L11" s="14"/>
      <c r="M11" s="15">
        <v>2049</v>
      </c>
      <c r="N11" s="15"/>
      <c r="O11" s="14">
        <v>5264</v>
      </c>
      <c r="P11" s="14"/>
      <c r="Q11" s="15">
        <v>18418</v>
      </c>
      <c r="R11" s="15"/>
      <c r="S11" s="15">
        <v>812</v>
      </c>
      <c r="T11" s="14">
        <v>55955</v>
      </c>
      <c r="U11" s="2"/>
    </row>
    <row r="12" spans="1:21" ht="15.75">
      <c r="A12" s="13" t="s">
        <v>7</v>
      </c>
      <c r="B12" s="14">
        <f>SUM(C12:T12)</f>
        <v>362406</v>
      </c>
      <c r="C12" s="14">
        <v>235390</v>
      </c>
      <c r="D12" s="14"/>
      <c r="E12" s="14">
        <v>51564</v>
      </c>
      <c r="F12" s="14"/>
      <c r="G12" s="14">
        <v>2608</v>
      </c>
      <c r="H12" s="14"/>
      <c r="I12" s="14">
        <v>5253</v>
      </c>
      <c r="J12" s="14"/>
      <c r="K12" s="14">
        <v>5797</v>
      </c>
      <c r="L12" s="14"/>
      <c r="M12" s="15">
        <v>1292</v>
      </c>
      <c r="N12" s="15"/>
      <c r="O12" s="14">
        <v>5879</v>
      </c>
      <c r="P12" s="14"/>
      <c r="Q12" s="15">
        <v>17962</v>
      </c>
      <c r="R12" s="15"/>
      <c r="S12" s="15">
        <v>939</v>
      </c>
      <c r="T12" s="14">
        <v>35722</v>
      </c>
      <c r="U12" s="2"/>
    </row>
    <row r="13" spans="1:21" ht="15.75">
      <c r="A13" s="13" t="s">
        <v>8</v>
      </c>
      <c r="B13" s="14">
        <f>SUM(C13:T13)</f>
        <v>355756</v>
      </c>
      <c r="C13" s="14">
        <v>207707</v>
      </c>
      <c r="D13" s="14"/>
      <c r="E13" s="14">
        <v>73394</v>
      </c>
      <c r="F13" s="14"/>
      <c r="G13" s="14">
        <v>7319</v>
      </c>
      <c r="H13" s="14"/>
      <c r="I13" s="14">
        <v>7460</v>
      </c>
      <c r="J13" s="14"/>
      <c r="K13" s="14">
        <v>3781</v>
      </c>
      <c r="L13" s="14"/>
      <c r="M13" s="15">
        <v>3252</v>
      </c>
      <c r="N13" s="15"/>
      <c r="O13" s="14">
        <v>2864</v>
      </c>
      <c r="P13" s="14"/>
      <c r="Q13" s="15">
        <v>7827</v>
      </c>
      <c r="R13" s="15"/>
      <c r="S13" s="15">
        <v>611</v>
      </c>
      <c r="T13" s="14">
        <v>41541</v>
      </c>
      <c r="U13" s="2"/>
    </row>
    <row r="14" spans="1:21" ht="15.75">
      <c r="A14" s="13" t="s">
        <v>9</v>
      </c>
      <c r="B14" s="14">
        <f>SUM(C14:T14)</f>
        <v>88958</v>
      </c>
      <c r="C14" s="14">
        <v>33737</v>
      </c>
      <c r="D14" s="14"/>
      <c r="E14" s="14">
        <v>36960</v>
      </c>
      <c r="F14" s="14"/>
      <c r="G14" s="14">
        <v>4861</v>
      </c>
      <c r="H14" s="14"/>
      <c r="I14" s="14">
        <v>2305</v>
      </c>
      <c r="J14" s="14"/>
      <c r="K14" s="14">
        <v>881</v>
      </c>
      <c r="L14" s="14"/>
      <c r="M14" s="15">
        <v>1026</v>
      </c>
      <c r="N14" s="15"/>
      <c r="O14" s="14">
        <v>456</v>
      </c>
      <c r="P14" s="14"/>
      <c r="Q14" s="15">
        <v>1307</v>
      </c>
      <c r="R14" s="15"/>
      <c r="S14" s="15">
        <v>91</v>
      </c>
      <c r="T14" s="14">
        <v>7334</v>
      </c>
      <c r="U14" s="2"/>
    </row>
    <row r="15" spans="1:21" ht="15.75">
      <c r="A15" s="2"/>
      <c r="B15" s="14" t="s">
        <v>10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  <c r="N15" s="15"/>
      <c r="O15" s="14"/>
      <c r="P15" s="14"/>
      <c r="Q15" s="15"/>
      <c r="R15" s="15"/>
      <c r="S15" s="15"/>
      <c r="T15" s="14"/>
      <c r="U15" s="2"/>
    </row>
    <row r="16" spans="1:21" ht="15.75">
      <c r="A16" s="13" t="s">
        <v>11</v>
      </c>
      <c r="B16" s="14">
        <f>SUM(B17:B73)</f>
        <v>3275873</v>
      </c>
      <c r="C16" s="14">
        <f>SUM(C17:C73)</f>
        <v>1111244</v>
      </c>
      <c r="D16" s="14"/>
      <c r="E16" s="14">
        <f>SUM(E17:E73)</f>
        <v>1334174</v>
      </c>
      <c r="F16" s="14"/>
      <c r="G16" s="14">
        <f>SUM(G17:G73)</f>
        <v>130472</v>
      </c>
      <c r="H16" s="14"/>
      <c r="I16" s="14">
        <f>SUM(I17:I73)</f>
        <v>178185</v>
      </c>
      <c r="J16" s="14"/>
      <c r="K16" s="14">
        <f>SUM(K17:K73)</f>
        <v>27471</v>
      </c>
      <c r="L16" s="14"/>
      <c r="M16" s="14">
        <f>SUM(M17:M73)</f>
        <v>52353</v>
      </c>
      <c r="N16" s="15"/>
      <c r="O16" s="14">
        <f>SUM(O17:O73)</f>
        <v>32245</v>
      </c>
      <c r="P16" s="14"/>
      <c r="Q16" s="14">
        <f>SUM(Q17:Q73)</f>
        <v>41131</v>
      </c>
      <c r="R16" s="15"/>
      <c r="S16" s="14">
        <f>SUM(S17:S73)</f>
        <v>16335</v>
      </c>
      <c r="T16" s="14">
        <f>SUM(T17:T73)</f>
        <v>352263</v>
      </c>
      <c r="U16" s="2"/>
    </row>
    <row r="17" spans="1:21" ht="15.75">
      <c r="A17" s="13" t="s">
        <v>12</v>
      </c>
      <c r="B17" s="14">
        <f aca="true" t="shared" si="0" ref="B17:B22">SUM(C17:T17)</f>
        <v>113679</v>
      </c>
      <c r="C17" s="14">
        <v>51936</v>
      </c>
      <c r="D17" s="14"/>
      <c r="E17" s="14">
        <v>38117</v>
      </c>
      <c r="F17" s="14"/>
      <c r="G17" s="14">
        <v>3820</v>
      </c>
      <c r="H17" s="14"/>
      <c r="I17" s="14">
        <v>6850</v>
      </c>
      <c r="J17" s="14"/>
      <c r="K17" s="14">
        <v>1098</v>
      </c>
      <c r="L17" s="14"/>
      <c r="M17" s="15">
        <v>1021</v>
      </c>
      <c r="N17" s="15"/>
      <c r="O17" s="14">
        <v>1296</v>
      </c>
      <c r="P17" s="14"/>
      <c r="Q17" s="15">
        <v>2382</v>
      </c>
      <c r="R17" s="15"/>
      <c r="S17" s="15">
        <v>366</v>
      </c>
      <c r="T17" s="14">
        <v>6793</v>
      </c>
      <c r="U17" s="2"/>
    </row>
    <row r="18" spans="1:21" ht="15.75">
      <c r="A18" s="13" t="s">
        <v>13</v>
      </c>
      <c r="B18" s="14">
        <f t="shared" si="0"/>
        <v>13782</v>
      </c>
      <c r="C18" s="14">
        <v>2591</v>
      </c>
      <c r="D18" s="14"/>
      <c r="E18" s="14">
        <v>6966</v>
      </c>
      <c r="F18" s="14"/>
      <c r="G18" s="14">
        <v>406</v>
      </c>
      <c r="H18" s="14"/>
      <c r="I18" s="14">
        <v>720</v>
      </c>
      <c r="J18" s="14"/>
      <c r="K18" s="14">
        <v>72</v>
      </c>
      <c r="L18" s="14"/>
      <c r="M18" s="15">
        <v>293</v>
      </c>
      <c r="N18" s="15"/>
      <c r="O18" s="14">
        <v>170</v>
      </c>
      <c r="P18" s="14"/>
      <c r="Q18" s="15">
        <v>65</v>
      </c>
      <c r="R18" s="15"/>
      <c r="S18" s="15">
        <v>84</v>
      </c>
      <c r="T18" s="14">
        <v>2415</v>
      </c>
      <c r="U18" s="2"/>
    </row>
    <row r="19" spans="1:21" ht="15.75">
      <c r="A19" s="13" t="s">
        <v>14</v>
      </c>
      <c r="B19" s="14">
        <f t="shared" si="0"/>
        <v>66604</v>
      </c>
      <c r="C19" s="14">
        <v>18182</v>
      </c>
      <c r="D19" s="14"/>
      <c r="E19" s="14">
        <v>29184</v>
      </c>
      <c r="F19" s="14"/>
      <c r="G19" s="14">
        <v>1924</v>
      </c>
      <c r="H19" s="14"/>
      <c r="I19" s="14">
        <v>4775</v>
      </c>
      <c r="J19" s="14"/>
      <c r="K19" s="14">
        <v>519</v>
      </c>
      <c r="L19" s="14"/>
      <c r="M19" s="15">
        <v>771</v>
      </c>
      <c r="N19" s="15"/>
      <c r="O19" s="14">
        <v>840</v>
      </c>
      <c r="P19" s="14"/>
      <c r="Q19" s="15">
        <v>1606</v>
      </c>
      <c r="R19" s="15"/>
      <c r="S19" s="15">
        <v>328</v>
      </c>
      <c r="T19" s="14">
        <v>8475</v>
      </c>
      <c r="U19" s="2"/>
    </row>
    <row r="20" spans="1:21" ht="15.75">
      <c r="A20" s="13" t="s">
        <v>15</v>
      </c>
      <c r="B20" s="14">
        <f t="shared" si="0"/>
        <v>22247</v>
      </c>
      <c r="C20" s="14">
        <v>5680</v>
      </c>
      <c r="D20" s="14"/>
      <c r="E20" s="14">
        <v>10306</v>
      </c>
      <c r="F20" s="14"/>
      <c r="G20" s="14">
        <v>973</v>
      </c>
      <c r="H20" s="14"/>
      <c r="I20" s="14">
        <v>1426</v>
      </c>
      <c r="J20" s="14"/>
      <c r="K20" s="14">
        <v>148</v>
      </c>
      <c r="L20" s="14"/>
      <c r="M20" s="15">
        <v>493</v>
      </c>
      <c r="N20" s="15"/>
      <c r="O20" s="14">
        <v>240</v>
      </c>
      <c r="P20" s="14"/>
      <c r="Q20" s="15">
        <v>160</v>
      </c>
      <c r="R20" s="15"/>
      <c r="S20" s="15">
        <v>129</v>
      </c>
      <c r="T20" s="14">
        <v>2692</v>
      </c>
      <c r="U20" s="2"/>
    </row>
    <row r="21" spans="1:21" ht="15.75">
      <c r="A21" s="13" t="s">
        <v>16</v>
      </c>
      <c r="B21" s="14">
        <f t="shared" si="0"/>
        <v>25749</v>
      </c>
      <c r="C21" s="14">
        <v>6965</v>
      </c>
      <c r="D21" s="14"/>
      <c r="E21" s="14">
        <v>11241</v>
      </c>
      <c r="F21" s="14"/>
      <c r="G21" s="14">
        <v>1248</v>
      </c>
      <c r="H21" s="14"/>
      <c r="I21" s="14">
        <v>1414</v>
      </c>
      <c r="J21" s="14"/>
      <c r="K21" s="14">
        <v>217</v>
      </c>
      <c r="L21" s="14"/>
      <c r="M21" s="15">
        <v>357</v>
      </c>
      <c r="N21" s="15"/>
      <c r="O21" s="14">
        <v>327</v>
      </c>
      <c r="P21" s="14"/>
      <c r="Q21" s="15">
        <v>226</v>
      </c>
      <c r="R21" s="15"/>
      <c r="S21" s="15">
        <v>156</v>
      </c>
      <c r="T21" s="14">
        <v>3598</v>
      </c>
      <c r="U21" s="2"/>
    </row>
    <row r="22" spans="1:21" ht="15.75">
      <c r="A22" s="13" t="s">
        <v>17</v>
      </c>
      <c r="B22" s="14">
        <f t="shared" si="0"/>
        <v>38493</v>
      </c>
      <c r="C22" s="14">
        <v>11023</v>
      </c>
      <c r="D22" s="14"/>
      <c r="E22" s="14">
        <v>17763</v>
      </c>
      <c r="F22" s="14"/>
      <c r="G22" s="14">
        <v>1825</v>
      </c>
      <c r="H22" s="14"/>
      <c r="I22" s="14">
        <v>2267</v>
      </c>
      <c r="J22" s="14"/>
      <c r="K22" s="14">
        <v>234</v>
      </c>
      <c r="L22" s="14"/>
      <c r="M22" s="15">
        <v>567</v>
      </c>
      <c r="N22" s="15"/>
      <c r="O22" s="14">
        <v>321</v>
      </c>
      <c r="P22" s="14"/>
      <c r="Q22" s="15">
        <v>258</v>
      </c>
      <c r="R22" s="15"/>
      <c r="S22" s="15">
        <v>188</v>
      </c>
      <c r="T22" s="14">
        <v>4047</v>
      </c>
      <c r="U22" s="2"/>
    </row>
    <row r="23" spans="1:21" ht="15.75">
      <c r="A23" s="13" t="s">
        <v>18</v>
      </c>
      <c r="B23" s="14">
        <f aca="true" t="shared" si="1" ref="B23:B28">SUM(C23:T23)</f>
        <v>26116</v>
      </c>
      <c r="C23" s="14">
        <v>6324</v>
      </c>
      <c r="D23" s="14"/>
      <c r="E23" s="14">
        <v>13719</v>
      </c>
      <c r="F23" s="14"/>
      <c r="G23" s="14">
        <v>883</v>
      </c>
      <c r="H23" s="14"/>
      <c r="I23" s="14">
        <v>1391</v>
      </c>
      <c r="J23" s="14"/>
      <c r="K23" s="14">
        <v>134</v>
      </c>
      <c r="L23" s="14"/>
      <c r="M23" s="15">
        <v>297</v>
      </c>
      <c r="N23" s="15"/>
      <c r="O23" s="14">
        <v>217</v>
      </c>
      <c r="P23" s="14"/>
      <c r="Q23" s="15">
        <v>181</v>
      </c>
      <c r="R23" s="15"/>
      <c r="S23" s="15">
        <v>112</v>
      </c>
      <c r="T23" s="14">
        <v>2858</v>
      </c>
      <c r="U23" s="2"/>
    </row>
    <row r="24" spans="1:21" ht="15.75">
      <c r="A24" s="13" t="s">
        <v>19</v>
      </c>
      <c r="B24" s="14">
        <f t="shared" si="1"/>
        <v>14582</v>
      </c>
      <c r="C24" s="14">
        <v>3015</v>
      </c>
      <c r="D24" s="14"/>
      <c r="E24" s="14">
        <v>7435</v>
      </c>
      <c r="F24" s="14"/>
      <c r="G24" s="14">
        <v>581</v>
      </c>
      <c r="H24" s="14"/>
      <c r="I24" s="14">
        <v>1022</v>
      </c>
      <c r="J24" s="14"/>
      <c r="K24" s="14">
        <v>97</v>
      </c>
      <c r="L24" s="14"/>
      <c r="M24" s="15">
        <v>189</v>
      </c>
      <c r="N24" s="15"/>
      <c r="O24" s="14">
        <v>319</v>
      </c>
      <c r="P24" s="14"/>
      <c r="Q24" s="15">
        <v>136</v>
      </c>
      <c r="R24" s="15"/>
      <c r="S24" s="15">
        <v>93</v>
      </c>
      <c r="T24" s="14">
        <v>1695</v>
      </c>
      <c r="U24" s="2"/>
    </row>
    <row r="25" spans="1:21" ht="15.75">
      <c r="A25" s="13" t="s">
        <v>20</v>
      </c>
      <c r="B25" s="14">
        <f t="shared" si="1"/>
        <v>23650</v>
      </c>
      <c r="C25" s="14">
        <v>5877</v>
      </c>
      <c r="D25" s="14"/>
      <c r="E25" s="14">
        <v>10146</v>
      </c>
      <c r="F25" s="14"/>
      <c r="G25" s="14">
        <v>732</v>
      </c>
      <c r="H25" s="14"/>
      <c r="I25" s="14">
        <v>664</v>
      </c>
      <c r="J25" s="14"/>
      <c r="K25" s="14">
        <v>197</v>
      </c>
      <c r="L25" s="14"/>
      <c r="M25" s="15">
        <v>398</v>
      </c>
      <c r="N25" s="15"/>
      <c r="O25" s="14">
        <v>265</v>
      </c>
      <c r="P25" s="14"/>
      <c r="Q25" s="15">
        <v>158</v>
      </c>
      <c r="R25" s="15"/>
      <c r="S25" s="15">
        <v>177</v>
      </c>
      <c r="T25" s="14">
        <v>5036</v>
      </c>
      <c r="U25" s="2"/>
    </row>
    <row r="26" spans="1:21" ht="15.75">
      <c r="A26" s="13" t="s">
        <v>21</v>
      </c>
      <c r="B26" s="14">
        <f t="shared" si="1"/>
        <v>23040</v>
      </c>
      <c r="C26" s="14">
        <v>6022</v>
      </c>
      <c r="D26" s="14"/>
      <c r="E26" s="14">
        <v>11567</v>
      </c>
      <c r="F26" s="14"/>
      <c r="G26" s="14">
        <v>1353</v>
      </c>
      <c r="H26" s="14"/>
      <c r="I26" s="14">
        <v>1462</v>
      </c>
      <c r="J26" s="14"/>
      <c r="K26" s="14">
        <v>214</v>
      </c>
      <c r="L26" s="14"/>
      <c r="M26" s="15">
        <v>143</v>
      </c>
      <c r="N26" s="15"/>
      <c r="O26" s="14">
        <v>361</v>
      </c>
      <c r="P26" s="14"/>
      <c r="Q26" s="15">
        <v>250</v>
      </c>
      <c r="R26" s="15"/>
      <c r="S26" s="15">
        <v>96</v>
      </c>
      <c r="T26" s="14">
        <v>1572</v>
      </c>
      <c r="U26" s="2"/>
    </row>
    <row r="27" spans="1:21" ht="15.75">
      <c r="A27" s="13" t="s">
        <v>22</v>
      </c>
      <c r="B27" s="14">
        <f t="shared" si="1"/>
        <v>14450</v>
      </c>
      <c r="C27" s="14">
        <v>3916</v>
      </c>
      <c r="D27" s="14"/>
      <c r="E27" s="14">
        <v>6564</v>
      </c>
      <c r="F27" s="14"/>
      <c r="G27" s="14">
        <v>636</v>
      </c>
      <c r="H27" s="14"/>
      <c r="I27" s="14">
        <v>797</v>
      </c>
      <c r="J27" s="14"/>
      <c r="K27" s="14">
        <v>113</v>
      </c>
      <c r="L27" s="14"/>
      <c r="M27" s="15">
        <v>147</v>
      </c>
      <c r="N27" s="15"/>
      <c r="O27" s="14">
        <v>265</v>
      </c>
      <c r="P27" s="14"/>
      <c r="Q27" s="15">
        <v>185</v>
      </c>
      <c r="R27" s="15"/>
      <c r="S27" s="15">
        <v>101</v>
      </c>
      <c r="T27" s="14">
        <v>1726</v>
      </c>
      <c r="U27" s="2"/>
    </row>
    <row r="28" spans="1:21" ht="15.75">
      <c r="A28" s="13" t="s">
        <v>23</v>
      </c>
      <c r="B28" s="14">
        <f t="shared" si="1"/>
        <v>15492</v>
      </c>
      <c r="C28" s="14">
        <v>3381</v>
      </c>
      <c r="D28" s="14"/>
      <c r="E28" s="14">
        <v>7552</v>
      </c>
      <c r="F28" s="14"/>
      <c r="G28" s="14">
        <v>511</v>
      </c>
      <c r="H28" s="14"/>
      <c r="I28" s="14">
        <v>721</v>
      </c>
      <c r="J28" s="14"/>
      <c r="K28" s="14">
        <v>110</v>
      </c>
      <c r="L28" s="14"/>
      <c r="M28" s="15">
        <v>211</v>
      </c>
      <c r="N28" s="15"/>
      <c r="O28" s="14">
        <v>243</v>
      </c>
      <c r="P28" s="14"/>
      <c r="Q28" s="15">
        <v>123</v>
      </c>
      <c r="R28" s="15"/>
      <c r="S28" s="15">
        <v>142</v>
      </c>
      <c r="T28" s="14">
        <v>2498</v>
      </c>
      <c r="U28" s="2"/>
    </row>
    <row r="29" spans="1:21" ht="15.75">
      <c r="A29" s="13" t="s">
        <v>24</v>
      </c>
      <c r="B29" s="14">
        <f aca="true" t="shared" si="2" ref="B29:B73">SUM(C29:T29)</f>
        <v>77348</v>
      </c>
      <c r="C29" s="14">
        <v>25099</v>
      </c>
      <c r="D29" s="14"/>
      <c r="E29" s="14">
        <v>33129</v>
      </c>
      <c r="F29" s="14"/>
      <c r="G29" s="14">
        <v>3426</v>
      </c>
      <c r="H29" s="14"/>
      <c r="I29" s="14">
        <v>3314</v>
      </c>
      <c r="J29" s="14"/>
      <c r="K29" s="14">
        <v>596</v>
      </c>
      <c r="L29" s="14"/>
      <c r="M29" s="15">
        <v>1395</v>
      </c>
      <c r="N29" s="15"/>
      <c r="O29" s="14">
        <v>888</v>
      </c>
      <c r="P29" s="14"/>
      <c r="Q29" s="15">
        <v>868</v>
      </c>
      <c r="R29" s="15"/>
      <c r="S29" s="15">
        <v>481</v>
      </c>
      <c r="T29" s="14">
        <v>8152</v>
      </c>
      <c r="U29" s="2"/>
    </row>
    <row r="30" spans="1:21" ht="15.75">
      <c r="A30" s="13" t="s">
        <v>25</v>
      </c>
      <c r="B30" s="14">
        <f t="shared" si="2"/>
        <v>301921</v>
      </c>
      <c r="C30" s="14">
        <v>103284</v>
      </c>
      <c r="D30" s="14"/>
      <c r="E30" s="14">
        <v>108506</v>
      </c>
      <c r="F30" s="14"/>
      <c r="G30" s="14">
        <v>11627</v>
      </c>
      <c r="H30" s="14"/>
      <c r="I30" s="14">
        <v>20144</v>
      </c>
      <c r="J30" s="14"/>
      <c r="K30" s="14">
        <v>2773</v>
      </c>
      <c r="L30" s="14"/>
      <c r="M30" s="15">
        <v>6115</v>
      </c>
      <c r="N30" s="15"/>
      <c r="O30" s="14">
        <v>2943</v>
      </c>
      <c r="P30" s="14"/>
      <c r="Q30" s="15">
        <v>5447</v>
      </c>
      <c r="R30" s="15"/>
      <c r="S30" s="15">
        <v>1268</v>
      </c>
      <c r="T30" s="14">
        <v>39814</v>
      </c>
      <c r="U30" s="2"/>
    </row>
    <row r="31" spans="1:21" ht="15.75">
      <c r="A31" s="13" t="s">
        <v>26</v>
      </c>
      <c r="B31" s="14">
        <f t="shared" si="2"/>
        <v>14686</v>
      </c>
      <c r="C31" s="14">
        <v>2596</v>
      </c>
      <c r="D31" s="14"/>
      <c r="E31" s="14">
        <v>6333</v>
      </c>
      <c r="F31" s="14"/>
      <c r="G31" s="14">
        <v>681</v>
      </c>
      <c r="H31" s="14"/>
      <c r="I31" s="14">
        <v>425</v>
      </c>
      <c r="J31" s="14"/>
      <c r="K31" s="14">
        <v>121</v>
      </c>
      <c r="L31" s="14"/>
      <c r="M31" s="15">
        <v>212</v>
      </c>
      <c r="N31" s="15"/>
      <c r="O31" s="14">
        <v>167</v>
      </c>
      <c r="P31" s="14"/>
      <c r="Q31" s="15">
        <v>80</v>
      </c>
      <c r="R31" s="15"/>
      <c r="S31" s="15">
        <v>96</v>
      </c>
      <c r="T31" s="14">
        <v>3975</v>
      </c>
      <c r="U31" s="2"/>
    </row>
    <row r="32" spans="1:21" ht="15.75">
      <c r="A32" s="13" t="s">
        <v>27</v>
      </c>
      <c r="B32" s="14">
        <f t="shared" si="2"/>
        <v>12619</v>
      </c>
      <c r="C32" s="14">
        <v>3464</v>
      </c>
      <c r="D32" s="14"/>
      <c r="E32" s="14">
        <v>5538</v>
      </c>
      <c r="F32" s="14"/>
      <c r="G32" s="14">
        <v>307</v>
      </c>
      <c r="H32" s="14"/>
      <c r="I32" s="14">
        <v>366</v>
      </c>
      <c r="J32" s="14"/>
      <c r="K32" s="14">
        <v>110</v>
      </c>
      <c r="L32" s="14"/>
      <c r="M32" s="15">
        <v>196</v>
      </c>
      <c r="N32" s="15"/>
      <c r="O32" s="14">
        <v>136</v>
      </c>
      <c r="P32" s="14"/>
      <c r="Q32" s="15">
        <v>83</v>
      </c>
      <c r="R32" s="15"/>
      <c r="S32" s="15">
        <v>60</v>
      </c>
      <c r="T32" s="14">
        <v>2359</v>
      </c>
      <c r="U32" s="2"/>
    </row>
    <row r="33" spans="1:21" ht="15.75">
      <c r="A33" s="13" t="s">
        <v>28</v>
      </c>
      <c r="B33" s="14">
        <f t="shared" si="2"/>
        <v>16067</v>
      </c>
      <c r="C33" s="14">
        <v>3930</v>
      </c>
      <c r="D33" s="14"/>
      <c r="E33" s="14">
        <v>7811</v>
      </c>
      <c r="F33" s="14"/>
      <c r="G33" s="14">
        <v>600</v>
      </c>
      <c r="H33" s="14"/>
      <c r="I33" s="14">
        <v>1183</v>
      </c>
      <c r="J33" s="14"/>
      <c r="K33" s="14">
        <v>115</v>
      </c>
      <c r="L33" s="14"/>
      <c r="M33" s="15">
        <v>205</v>
      </c>
      <c r="N33" s="15"/>
      <c r="O33" s="14">
        <v>94</v>
      </c>
      <c r="P33" s="14"/>
      <c r="Q33" s="15">
        <v>96</v>
      </c>
      <c r="R33" s="15"/>
      <c r="S33" s="15">
        <v>102</v>
      </c>
      <c r="T33" s="14">
        <v>1931</v>
      </c>
      <c r="U33" s="2"/>
    </row>
    <row r="34" spans="1:21" ht="15.75">
      <c r="A34" s="13" t="s">
        <v>29</v>
      </c>
      <c r="B34" s="14">
        <f t="shared" si="2"/>
        <v>18358</v>
      </c>
      <c r="C34" s="14">
        <v>4054</v>
      </c>
      <c r="D34" s="14"/>
      <c r="E34" s="14">
        <v>8513</v>
      </c>
      <c r="F34" s="14"/>
      <c r="G34" s="14">
        <v>926</v>
      </c>
      <c r="H34" s="14"/>
      <c r="I34" s="14">
        <v>1557</v>
      </c>
      <c r="J34" s="14"/>
      <c r="K34" s="14">
        <v>149</v>
      </c>
      <c r="L34" s="14"/>
      <c r="M34" s="15">
        <v>354</v>
      </c>
      <c r="N34" s="15"/>
      <c r="O34" s="14">
        <v>153</v>
      </c>
      <c r="P34" s="14"/>
      <c r="Q34" s="15">
        <v>147</v>
      </c>
      <c r="R34" s="15"/>
      <c r="S34" s="15">
        <v>106</v>
      </c>
      <c r="T34" s="14">
        <v>2399</v>
      </c>
      <c r="U34" s="2"/>
    </row>
    <row r="35" spans="1:21" ht="15.75">
      <c r="A35" s="13" t="s">
        <v>30</v>
      </c>
      <c r="B35" s="14">
        <f t="shared" si="2"/>
        <v>16170</v>
      </c>
      <c r="C35" s="14">
        <v>3545</v>
      </c>
      <c r="D35" s="14"/>
      <c r="E35" s="14">
        <v>8949</v>
      </c>
      <c r="F35" s="14"/>
      <c r="G35" s="14">
        <v>1012</v>
      </c>
      <c r="H35" s="14"/>
      <c r="I35" s="14">
        <v>1083</v>
      </c>
      <c r="J35" s="14"/>
      <c r="K35" s="14">
        <v>140</v>
      </c>
      <c r="L35" s="14"/>
      <c r="M35" s="15">
        <v>215</v>
      </c>
      <c r="N35" s="15"/>
      <c r="O35" s="14">
        <v>155</v>
      </c>
      <c r="P35" s="14"/>
      <c r="Q35" s="15">
        <v>148</v>
      </c>
      <c r="R35" s="15"/>
      <c r="S35" s="15">
        <v>84</v>
      </c>
      <c r="T35" s="14">
        <v>839</v>
      </c>
      <c r="U35" s="2"/>
    </row>
    <row r="36" spans="1:21" ht="15.75">
      <c r="A36" s="13" t="s">
        <v>31</v>
      </c>
      <c r="B36" s="14">
        <f t="shared" si="2"/>
        <v>2907</v>
      </c>
      <c r="C36" s="14">
        <v>569</v>
      </c>
      <c r="D36" s="14"/>
      <c r="E36" s="14">
        <v>1522</v>
      </c>
      <c r="F36" s="14"/>
      <c r="G36" s="14">
        <v>148</v>
      </c>
      <c r="H36" s="14"/>
      <c r="I36" s="14">
        <v>161</v>
      </c>
      <c r="J36" s="14"/>
      <c r="K36" s="14">
        <v>15</v>
      </c>
      <c r="L36" s="14"/>
      <c r="M36" s="15">
        <v>47</v>
      </c>
      <c r="N36" s="15"/>
      <c r="O36" s="14">
        <v>22</v>
      </c>
      <c r="P36" s="14"/>
      <c r="Q36" s="15">
        <v>19</v>
      </c>
      <c r="R36" s="15"/>
      <c r="S36" s="15">
        <v>15</v>
      </c>
      <c r="T36" s="14">
        <v>389</v>
      </c>
      <c r="U36" s="2"/>
    </row>
    <row r="37" spans="1:21" ht="15.75">
      <c r="A37" s="13" t="s">
        <v>32</v>
      </c>
      <c r="B37" s="14">
        <f t="shared" si="2"/>
        <v>20113</v>
      </c>
      <c r="C37" s="14">
        <v>4377</v>
      </c>
      <c r="D37" s="14"/>
      <c r="E37" s="14">
        <v>9439</v>
      </c>
      <c r="F37" s="14"/>
      <c r="G37" s="14">
        <v>926</v>
      </c>
      <c r="H37" s="14"/>
      <c r="I37" s="14">
        <v>1353</v>
      </c>
      <c r="J37" s="14"/>
      <c r="K37" s="14">
        <v>164</v>
      </c>
      <c r="L37" s="14"/>
      <c r="M37" s="15">
        <v>257</v>
      </c>
      <c r="N37" s="15"/>
      <c r="O37" s="14">
        <v>163</v>
      </c>
      <c r="P37" s="14"/>
      <c r="Q37" s="15">
        <v>127</v>
      </c>
      <c r="R37" s="15"/>
      <c r="S37" s="15">
        <v>130</v>
      </c>
      <c r="T37" s="14">
        <v>3177</v>
      </c>
      <c r="U37" s="2"/>
    </row>
    <row r="38" spans="1:21" ht="15.75">
      <c r="A38" s="13" t="s">
        <v>33</v>
      </c>
      <c r="B38" s="14">
        <f t="shared" si="2"/>
        <v>27027</v>
      </c>
      <c r="C38" s="14">
        <v>6832</v>
      </c>
      <c r="D38" s="14"/>
      <c r="E38" s="14">
        <v>13118</v>
      </c>
      <c r="F38" s="14"/>
      <c r="G38" s="14">
        <v>934</v>
      </c>
      <c r="H38" s="14"/>
      <c r="I38" s="14">
        <v>1488</v>
      </c>
      <c r="J38" s="14"/>
      <c r="K38" s="14">
        <v>239</v>
      </c>
      <c r="L38" s="14"/>
      <c r="M38" s="15">
        <v>307</v>
      </c>
      <c r="N38" s="15"/>
      <c r="O38" s="14">
        <v>171</v>
      </c>
      <c r="P38" s="14"/>
      <c r="Q38" s="15">
        <v>133</v>
      </c>
      <c r="R38" s="15"/>
      <c r="S38" s="15">
        <v>94</v>
      </c>
      <c r="T38" s="14">
        <v>3711</v>
      </c>
      <c r="U38" s="2"/>
    </row>
    <row r="39" spans="1:21" ht="15.75">
      <c r="A39" s="13" t="s">
        <v>34</v>
      </c>
      <c r="B39" s="14">
        <f t="shared" si="2"/>
        <v>9347</v>
      </c>
      <c r="C39" s="14">
        <v>2041</v>
      </c>
      <c r="D39" s="14"/>
      <c r="E39" s="14">
        <v>4243</v>
      </c>
      <c r="F39" s="14"/>
      <c r="G39" s="14">
        <v>310</v>
      </c>
      <c r="H39" s="14"/>
      <c r="I39" s="14">
        <v>423</v>
      </c>
      <c r="J39" s="14"/>
      <c r="K39" s="14">
        <v>68</v>
      </c>
      <c r="L39" s="14"/>
      <c r="M39" s="15">
        <v>142</v>
      </c>
      <c r="N39" s="15"/>
      <c r="O39" s="14">
        <v>61</v>
      </c>
      <c r="P39" s="14"/>
      <c r="Q39" s="15">
        <v>60</v>
      </c>
      <c r="R39" s="15"/>
      <c r="S39" s="15">
        <v>58</v>
      </c>
      <c r="T39" s="14">
        <v>1941</v>
      </c>
      <c r="U39" s="2"/>
    </row>
    <row r="40" spans="1:21" ht="15.75">
      <c r="A40" s="13" t="s">
        <v>35</v>
      </c>
      <c r="B40" s="14">
        <f t="shared" si="2"/>
        <v>20320</v>
      </c>
      <c r="C40" s="14">
        <v>5143</v>
      </c>
      <c r="D40" s="14"/>
      <c r="E40" s="14">
        <v>8961</v>
      </c>
      <c r="F40" s="14"/>
      <c r="G40" s="14">
        <v>796</v>
      </c>
      <c r="H40" s="14"/>
      <c r="I40" s="14">
        <v>1833</v>
      </c>
      <c r="J40" s="14"/>
      <c r="K40" s="14">
        <v>186</v>
      </c>
      <c r="L40" s="14"/>
      <c r="M40" s="15">
        <v>278</v>
      </c>
      <c r="N40" s="15"/>
      <c r="O40" s="14">
        <v>205</v>
      </c>
      <c r="P40" s="14"/>
      <c r="Q40" s="15">
        <v>159</v>
      </c>
      <c r="R40" s="15"/>
      <c r="S40" s="15">
        <v>154</v>
      </c>
      <c r="T40" s="14">
        <v>2605</v>
      </c>
      <c r="U40" s="2"/>
    </row>
    <row r="41" spans="1:21" ht="15.75">
      <c r="A41" s="13" t="s">
        <v>36</v>
      </c>
      <c r="B41" s="14">
        <f t="shared" si="2"/>
        <v>20035</v>
      </c>
      <c r="C41" s="14">
        <v>5146</v>
      </c>
      <c r="D41" s="14"/>
      <c r="E41" s="14">
        <v>9044</v>
      </c>
      <c r="F41" s="14"/>
      <c r="G41" s="14">
        <v>868</v>
      </c>
      <c r="H41" s="14"/>
      <c r="I41" s="14">
        <v>1462</v>
      </c>
      <c r="J41" s="14"/>
      <c r="K41" s="14">
        <v>183</v>
      </c>
      <c r="L41" s="14"/>
      <c r="M41" s="15">
        <v>395</v>
      </c>
      <c r="N41" s="15"/>
      <c r="O41" s="14">
        <v>203</v>
      </c>
      <c r="P41" s="14"/>
      <c r="Q41" s="15">
        <v>177</v>
      </c>
      <c r="R41" s="15"/>
      <c r="S41" s="15">
        <v>107</v>
      </c>
      <c r="T41" s="14">
        <v>2450</v>
      </c>
      <c r="U41" s="2"/>
    </row>
    <row r="42" spans="1:21" ht="15.75">
      <c r="A42" s="13" t="s">
        <v>37</v>
      </c>
      <c r="B42" s="14">
        <f t="shared" si="2"/>
        <v>236691</v>
      </c>
      <c r="C42" s="14">
        <v>88360</v>
      </c>
      <c r="D42" s="14"/>
      <c r="E42" s="14">
        <v>81483</v>
      </c>
      <c r="F42" s="14"/>
      <c r="G42" s="14">
        <v>10331</v>
      </c>
      <c r="H42" s="14"/>
      <c r="I42" s="14">
        <v>21850</v>
      </c>
      <c r="J42" s="14"/>
      <c r="K42" s="14">
        <v>2585</v>
      </c>
      <c r="L42" s="14"/>
      <c r="M42" s="15">
        <v>2519</v>
      </c>
      <c r="N42" s="15"/>
      <c r="O42" s="14">
        <v>2233</v>
      </c>
      <c r="P42" s="14"/>
      <c r="Q42" s="15">
        <v>3046</v>
      </c>
      <c r="R42" s="15"/>
      <c r="S42" s="15">
        <v>1422</v>
      </c>
      <c r="T42" s="14">
        <v>22862</v>
      </c>
      <c r="U42" s="2"/>
    </row>
    <row r="43" spans="1:21" ht="15.75">
      <c r="A43" s="13" t="s">
        <v>38</v>
      </c>
      <c r="B43" s="14">
        <f t="shared" si="2"/>
        <v>17640</v>
      </c>
      <c r="C43" s="14">
        <v>4679</v>
      </c>
      <c r="D43" s="14"/>
      <c r="E43" s="14">
        <v>6941</v>
      </c>
      <c r="F43" s="14"/>
      <c r="G43" s="14">
        <v>710</v>
      </c>
      <c r="H43" s="14"/>
      <c r="I43" s="14">
        <v>1073</v>
      </c>
      <c r="J43" s="14"/>
      <c r="K43" s="14">
        <v>171</v>
      </c>
      <c r="L43" s="14"/>
      <c r="M43" s="15">
        <v>232</v>
      </c>
      <c r="N43" s="15"/>
      <c r="O43" s="14">
        <v>111</v>
      </c>
      <c r="P43" s="14"/>
      <c r="Q43" s="15">
        <v>106</v>
      </c>
      <c r="R43" s="15"/>
      <c r="S43" s="15">
        <v>103</v>
      </c>
      <c r="T43" s="14">
        <v>3514</v>
      </c>
      <c r="U43" s="2"/>
    </row>
    <row r="44" spans="1:21" ht="15.75">
      <c r="A44" s="13" t="s">
        <v>39</v>
      </c>
      <c r="B44" s="14">
        <f t="shared" si="2"/>
        <v>384408</v>
      </c>
      <c r="C44" s="14">
        <v>156632</v>
      </c>
      <c r="D44" s="14"/>
      <c r="E44" s="14">
        <v>157749</v>
      </c>
      <c r="F44" s="14"/>
      <c r="G44" s="14">
        <v>13991</v>
      </c>
      <c r="H44" s="14"/>
      <c r="I44" s="14">
        <v>10805</v>
      </c>
      <c r="J44" s="14"/>
      <c r="K44" s="14">
        <v>2507</v>
      </c>
      <c r="L44" s="14"/>
      <c r="M44" s="15">
        <v>7284</v>
      </c>
      <c r="N44" s="15"/>
      <c r="O44" s="14">
        <v>1868</v>
      </c>
      <c r="P44" s="14"/>
      <c r="Q44" s="15">
        <v>4685</v>
      </c>
      <c r="R44" s="15"/>
      <c r="S44" s="15">
        <v>1151</v>
      </c>
      <c r="T44" s="14">
        <v>27736</v>
      </c>
      <c r="U44" s="2"/>
    </row>
    <row r="45" spans="1:21" ht="15.75">
      <c r="A45" s="13" t="s">
        <v>40</v>
      </c>
      <c r="B45" s="14">
        <f t="shared" si="2"/>
        <v>67165</v>
      </c>
      <c r="C45" s="14">
        <v>19249</v>
      </c>
      <c r="D45" s="14"/>
      <c r="E45" s="14">
        <v>27109</v>
      </c>
      <c r="F45" s="14"/>
      <c r="G45" s="14">
        <v>2478</v>
      </c>
      <c r="H45" s="14"/>
      <c r="I45" s="14">
        <v>4906</v>
      </c>
      <c r="J45" s="14"/>
      <c r="K45" s="14">
        <v>637</v>
      </c>
      <c r="L45" s="14"/>
      <c r="M45" s="15">
        <v>1374</v>
      </c>
      <c r="N45" s="15"/>
      <c r="O45" s="14">
        <v>451</v>
      </c>
      <c r="P45" s="14"/>
      <c r="Q45" s="15">
        <v>1031</v>
      </c>
      <c r="R45" s="15"/>
      <c r="S45" s="15">
        <v>347</v>
      </c>
      <c r="T45" s="14">
        <v>9583</v>
      </c>
      <c r="U45" s="2"/>
    </row>
    <row r="46" spans="1:21" ht="15.75">
      <c r="A46" s="13" t="s">
        <v>41</v>
      </c>
      <c r="B46" s="14">
        <f t="shared" si="2"/>
        <v>71580</v>
      </c>
      <c r="C46" s="14">
        <v>19166</v>
      </c>
      <c r="D46" s="14"/>
      <c r="E46" s="14">
        <v>31714</v>
      </c>
      <c r="F46" s="14"/>
      <c r="G46" s="14">
        <v>3236</v>
      </c>
      <c r="H46" s="14"/>
      <c r="I46" s="14">
        <v>4502</v>
      </c>
      <c r="J46" s="14"/>
      <c r="K46" s="14">
        <v>638</v>
      </c>
      <c r="L46" s="14"/>
      <c r="M46" s="15">
        <v>1536</v>
      </c>
      <c r="N46" s="15"/>
      <c r="O46" s="14">
        <v>504</v>
      </c>
      <c r="P46" s="14"/>
      <c r="Q46" s="15">
        <v>642</v>
      </c>
      <c r="R46" s="15"/>
      <c r="S46" s="15">
        <v>432</v>
      </c>
      <c r="T46" s="14">
        <v>9210</v>
      </c>
      <c r="U46" s="2"/>
    </row>
    <row r="47" spans="1:21" ht="15.75">
      <c r="A47" s="13" t="s">
        <v>42</v>
      </c>
      <c r="B47" s="14">
        <f t="shared" si="2"/>
        <v>147986</v>
      </c>
      <c r="C47" s="14">
        <v>49649</v>
      </c>
      <c r="D47" s="14"/>
      <c r="E47" s="14">
        <v>60941</v>
      </c>
      <c r="F47" s="14"/>
      <c r="G47" s="14">
        <v>6097</v>
      </c>
      <c r="H47" s="14"/>
      <c r="I47" s="14">
        <v>8427</v>
      </c>
      <c r="J47" s="14"/>
      <c r="K47" s="14">
        <v>1298</v>
      </c>
      <c r="L47" s="14"/>
      <c r="M47" s="15">
        <v>2074</v>
      </c>
      <c r="N47" s="15"/>
      <c r="O47" s="14">
        <v>1803</v>
      </c>
      <c r="P47" s="14"/>
      <c r="Q47" s="15">
        <v>2115</v>
      </c>
      <c r="R47" s="15"/>
      <c r="S47" s="15">
        <v>679</v>
      </c>
      <c r="T47" s="14">
        <v>14903</v>
      </c>
      <c r="U47" s="2"/>
    </row>
    <row r="48" spans="1:21" ht="15.75">
      <c r="A48" s="13" t="s">
        <v>43</v>
      </c>
      <c r="B48" s="14">
        <f t="shared" si="2"/>
        <v>34111</v>
      </c>
      <c r="C48" s="14">
        <v>9606</v>
      </c>
      <c r="D48" s="14"/>
      <c r="E48" s="14">
        <v>14515</v>
      </c>
      <c r="F48" s="14"/>
      <c r="G48" s="14">
        <v>1385</v>
      </c>
      <c r="H48" s="14"/>
      <c r="I48" s="14">
        <v>3146</v>
      </c>
      <c r="J48" s="14"/>
      <c r="K48" s="14">
        <v>279</v>
      </c>
      <c r="L48" s="14"/>
      <c r="M48" s="15">
        <v>354</v>
      </c>
      <c r="N48" s="15"/>
      <c r="O48" s="14">
        <v>466</v>
      </c>
      <c r="P48" s="14"/>
      <c r="Q48" s="15">
        <v>266</v>
      </c>
      <c r="R48" s="15"/>
      <c r="S48" s="15">
        <v>237</v>
      </c>
      <c r="T48" s="14">
        <v>3857</v>
      </c>
      <c r="U48" s="2"/>
    </row>
    <row r="49" spans="1:21" ht="15.75">
      <c r="A49" s="13" t="s">
        <v>44</v>
      </c>
      <c r="B49" s="14">
        <f t="shared" si="2"/>
        <v>88121</v>
      </c>
      <c r="C49" s="14">
        <v>30085</v>
      </c>
      <c r="D49" s="14"/>
      <c r="E49" s="14">
        <v>37252</v>
      </c>
      <c r="F49" s="14"/>
      <c r="G49" s="14">
        <v>3252</v>
      </c>
      <c r="H49" s="14"/>
      <c r="I49" s="14">
        <v>3280</v>
      </c>
      <c r="J49" s="14"/>
      <c r="K49" s="14">
        <v>596</v>
      </c>
      <c r="L49" s="14"/>
      <c r="M49" s="15">
        <v>1683</v>
      </c>
      <c r="N49" s="15"/>
      <c r="O49" s="14">
        <v>929</v>
      </c>
      <c r="P49" s="14"/>
      <c r="Q49" s="15">
        <v>667</v>
      </c>
      <c r="R49" s="15"/>
      <c r="S49" s="15">
        <v>497</v>
      </c>
      <c r="T49" s="14">
        <v>9880</v>
      </c>
      <c r="U49" s="2"/>
    </row>
    <row r="50" spans="1:21" ht="15.75">
      <c r="A50" s="13" t="s">
        <v>45</v>
      </c>
      <c r="B50" s="14">
        <f t="shared" si="2"/>
        <v>11268</v>
      </c>
      <c r="C50" s="14">
        <v>2246</v>
      </c>
      <c r="D50" s="14"/>
      <c r="E50" s="14">
        <v>5085</v>
      </c>
      <c r="F50" s="14"/>
      <c r="G50" s="14">
        <v>504</v>
      </c>
      <c r="H50" s="14"/>
      <c r="I50" s="14">
        <v>1122</v>
      </c>
      <c r="J50" s="14"/>
      <c r="K50" s="14">
        <v>80</v>
      </c>
      <c r="L50" s="14"/>
      <c r="M50" s="15">
        <v>147</v>
      </c>
      <c r="N50" s="15"/>
      <c r="O50" s="14">
        <v>80</v>
      </c>
      <c r="P50" s="14"/>
      <c r="Q50" s="15">
        <v>76</v>
      </c>
      <c r="R50" s="15"/>
      <c r="S50" s="15">
        <v>70</v>
      </c>
      <c r="T50" s="14">
        <v>1858</v>
      </c>
      <c r="U50" s="2"/>
    </row>
    <row r="51" spans="1:21" ht="15.75">
      <c r="A51" s="13" t="s">
        <v>46</v>
      </c>
      <c r="B51" s="14">
        <f t="shared" si="2"/>
        <v>32836</v>
      </c>
      <c r="C51" s="14">
        <v>7770</v>
      </c>
      <c r="D51" s="14"/>
      <c r="E51" s="14">
        <v>14810</v>
      </c>
      <c r="F51" s="14"/>
      <c r="G51" s="14">
        <v>1448</v>
      </c>
      <c r="H51" s="14"/>
      <c r="I51" s="14">
        <v>2078</v>
      </c>
      <c r="J51" s="14"/>
      <c r="K51" s="14">
        <v>295</v>
      </c>
      <c r="L51" s="14"/>
      <c r="M51" s="15">
        <v>474</v>
      </c>
      <c r="N51" s="15"/>
      <c r="O51" s="14">
        <v>296</v>
      </c>
      <c r="P51" s="14"/>
      <c r="Q51" s="15">
        <v>271</v>
      </c>
      <c r="R51" s="15"/>
      <c r="S51" s="15">
        <v>220</v>
      </c>
      <c r="T51" s="14">
        <v>5174</v>
      </c>
      <c r="U51" s="2"/>
    </row>
    <row r="52" spans="1:21" ht="15.75">
      <c r="A52" s="13" t="s">
        <v>47</v>
      </c>
      <c r="B52" s="14">
        <f t="shared" si="2"/>
        <v>18099</v>
      </c>
      <c r="C52" s="14">
        <v>4660</v>
      </c>
      <c r="D52" s="14"/>
      <c r="E52" s="14">
        <v>8454</v>
      </c>
      <c r="F52" s="14"/>
      <c r="G52" s="14">
        <v>620</v>
      </c>
      <c r="H52" s="14"/>
      <c r="I52" s="14">
        <v>985</v>
      </c>
      <c r="J52" s="14"/>
      <c r="K52" s="14">
        <v>146</v>
      </c>
      <c r="L52" s="14"/>
      <c r="M52" s="15">
        <v>228</v>
      </c>
      <c r="N52" s="15"/>
      <c r="O52" s="14">
        <v>402</v>
      </c>
      <c r="P52" s="14"/>
      <c r="Q52" s="15">
        <v>179</v>
      </c>
      <c r="R52" s="15"/>
      <c r="S52" s="15">
        <v>181</v>
      </c>
      <c r="T52" s="14">
        <v>2244</v>
      </c>
      <c r="U52" s="2"/>
    </row>
    <row r="53" spans="1:21" ht="15.75">
      <c r="A53" s="13" t="s">
        <v>48</v>
      </c>
      <c r="B53" s="14">
        <f t="shared" si="2"/>
        <v>28961</v>
      </c>
      <c r="C53" s="14">
        <v>7884</v>
      </c>
      <c r="D53" s="14"/>
      <c r="E53" s="14">
        <v>13544</v>
      </c>
      <c r="F53" s="14"/>
      <c r="G53" s="14">
        <v>1599</v>
      </c>
      <c r="H53" s="14"/>
      <c r="I53" s="14">
        <v>1087</v>
      </c>
      <c r="J53" s="14"/>
      <c r="K53" s="14">
        <v>234</v>
      </c>
      <c r="L53" s="14"/>
      <c r="M53" s="15">
        <v>664</v>
      </c>
      <c r="N53" s="15"/>
      <c r="O53" s="14">
        <v>295</v>
      </c>
      <c r="P53" s="14"/>
      <c r="Q53" s="15">
        <v>278</v>
      </c>
      <c r="R53" s="15"/>
      <c r="S53" s="15">
        <v>165</v>
      </c>
      <c r="T53" s="14">
        <v>3211</v>
      </c>
      <c r="U53" s="2"/>
    </row>
    <row r="54" spans="1:21" ht="15.75">
      <c r="A54" s="13" t="s">
        <v>49</v>
      </c>
      <c r="B54" s="14">
        <f t="shared" si="2"/>
        <v>55447</v>
      </c>
      <c r="C54" s="14">
        <v>18525</v>
      </c>
      <c r="D54" s="14"/>
      <c r="E54" s="14">
        <v>21900</v>
      </c>
      <c r="F54" s="14"/>
      <c r="G54" s="14">
        <v>2926</v>
      </c>
      <c r="H54" s="14"/>
      <c r="I54" s="14">
        <v>3839</v>
      </c>
      <c r="J54" s="14"/>
      <c r="K54" s="14">
        <v>589</v>
      </c>
      <c r="L54" s="14"/>
      <c r="M54" s="15">
        <v>707</v>
      </c>
      <c r="N54" s="15"/>
      <c r="O54" s="14">
        <v>535</v>
      </c>
      <c r="P54" s="14"/>
      <c r="Q54" s="15">
        <v>807</v>
      </c>
      <c r="R54" s="15"/>
      <c r="S54" s="15">
        <v>310</v>
      </c>
      <c r="T54" s="14">
        <v>5309</v>
      </c>
      <c r="U54" s="2"/>
    </row>
    <row r="55" spans="1:21" ht="15.75">
      <c r="A55" s="13" t="s">
        <v>50</v>
      </c>
      <c r="B55" s="14">
        <f t="shared" si="2"/>
        <v>86551</v>
      </c>
      <c r="C55" s="14">
        <v>36149</v>
      </c>
      <c r="D55" s="14"/>
      <c r="E55" s="14">
        <v>30497</v>
      </c>
      <c r="F55" s="14"/>
      <c r="G55" s="14">
        <v>3845</v>
      </c>
      <c r="H55" s="14"/>
      <c r="I55" s="14">
        <v>2538</v>
      </c>
      <c r="J55" s="14"/>
      <c r="K55" s="14">
        <v>853</v>
      </c>
      <c r="L55" s="14"/>
      <c r="M55" s="15">
        <v>1132</v>
      </c>
      <c r="N55" s="15"/>
      <c r="O55" s="14">
        <v>691</v>
      </c>
      <c r="P55" s="14"/>
      <c r="Q55" s="15">
        <v>1463</v>
      </c>
      <c r="R55" s="15"/>
      <c r="S55" s="15">
        <v>341</v>
      </c>
      <c r="T55" s="14">
        <v>9042</v>
      </c>
      <c r="U55" s="2"/>
    </row>
    <row r="56" spans="1:21" ht="15.75">
      <c r="A56" s="13" t="s">
        <v>51</v>
      </c>
      <c r="B56" s="14">
        <f t="shared" si="2"/>
        <v>31348</v>
      </c>
      <c r="C56" s="14">
        <v>9005</v>
      </c>
      <c r="D56" s="14"/>
      <c r="E56" s="14">
        <v>13426</v>
      </c>
      <c r="F56" s="14"/>
      <c r="G56" s="14">
        <v>722</v>
      </c>
      <c r="H56" s="14"/>
      <c r="I56" s="14">
        <v>1182</v>
      </c>
      <c r="J56" s="14"/>
      <c r="K56" s="14">
        <v>237</v>
      </c>
      <c r="L56" s="14"/>
      <c r="M56" s="15">
        <v>324</v>
      </c>
      <c r="N56" s="15"/>
      <c r="O56" s="14">
        <v>225</v>
      </c>
      <c r="P56" s="14"/>
      <c r="Q56" s="15">
        <v>246</v>
      </c>
      <c r="R56" s="15"/>
      <c r="S56" s="15">
        <v>154</v>
      </c>
      <c r="T56" s="14">
        <v>5827</v>
      </c>
      <c r="U56" s="2"/>
    </row>
    <row r="57" spans="1:21" ht="15.75">
      <c r="A57" s="13" t="s">
        <v>52</v>
      </c>
      <c r="B57" s="14">
        <f t="shared" si="2"/>
        <v>71567</v>
      </c>
      <c r="C57" s="14">
        <v>20645</v>
      </c>
      <c r="D57" s="14"/>
      <c r="E57" s="14">
        <v>33441</v>
      </c>
      <c r="F57" s="14"/>
      <c r="G57" s="14">
        <v>2936</v>
      </c>
      <c r="H57" s="14"/>
      <c r="I57" s="14">
        <v>4199</v>
      </c>
      <c r="J57" s="14"/>
      <c r="K57" s="14">
        <v>562</v>
      </c>
      <c r="L57" s="14"/>
      <c r="M57" s="15">
        <v>861</v>
      </c>
      <c r="N57" s="15"/>
      <c r="O57" s="14">
        <v>833</v>
      </c>
      <c r="P57" s="14"/>
      <c r="Q57" s="15">
        <v>644</v>
      </c>
      <c r="R57" s="15"/>
      <c r="S57" s="15">
        <v>430</v>
      </c>
      <c r="T57" s="14">
        <v>7016</v>
      </c>
      <c r="U57" s="2"/>
    </row>
    <row r="58" spans="1:21" ht="15.75">
      <c r="A58" s="13" t="s">
        <v>53</v>
      </c>
      <c r="B58" s="14">
        <f t="shared" si="2"/>
        <v>51537</v>
      </c>
      <c r="C58" s="14">
        <v>17882</v>
      </c>
      <c r="D58" s="14"/>
      <c r="E58" s="14">
        <v>20002</v>
      </c>
      <c r="F58" s="14"/>
      <c r="G58" s="14">
        <v>2279</v>
      </c>
      <c r="H58" s="14"/>
      <c r="I58" s="14">
        <v>3621</v>
      </c>
      <c r="J58" s="14"/>
      <c r="K58" s="14">
        <v>518</v>
      </c>
      <c r="L58" s="14"/>
      <c r="M58" s="15">
        <v>682</v>
      </c>
      <c r="N58" s="15"/>
      <c r="O58" s="14">
        <v>507</v>
      </c>
      <c r="P58" s="14"/>
      <c r="Q58" s="15">
        <v>592</v>
      </c>
      <c r="R58" s="15"/>
      <c r="S58" s="15">
        <v>288</v>
      </c>
      <c r="T58" s="14">
        <v>5166</v>
      </c>
      <c r="U58" s="2"/>
    </row>
    <row r="59" spans="1:21" ht="15.75">
      <c r="A59" s="13" t="s">
        <v>54</v>
      </c>
      <c r="B59" s="14">
        <f t="shared" si="2"/>
        <v>10791</v>
      </c>
      <c r="C59" s="14">
        <v>2370</v>
      </c>
      <c r="D59" s="14"/>
      <c r="E59" s="14">
        <v>6004</v>
      </c>
      <c r="F59" s="14"/>
      <c r="G59" s="14">
        <v>522</v>
      </c>
      <c r="H59" s="14"/>
      <c r="I59" s="14">
        <v>885</v>
      </c>
      <c r="J59" s="14"/>
      <c r="K59" s="14">
        <v>69</v>
      </c>
      <c r="L59" s="14"/>
      <c r="M59" s="15">
        <v>132</v>
      </c>
      <c r="N59" s="15"/>
      <c r="O59" s="14">
        <v>119</v>
      </c>
      <c r="P59" s="14"/>
      <c r="Q59" s="15">
        <v>77</v>
      </c>
      <c r="R59" s="15"/>
      <c r="S59" s="15">
        <v>74</v>
      </c>
      <c r="T59" s="14">
        <v>539</v>
      </c>
      <c r="U59" s="2"/>
    </row>
    <row r="60" spans="1:21" ht="15.75">
      <c r="A60" s="13" t="s">
        <v>55</v>
      </c>
      <c r="B60" s="14">
        <f t="shared" si="2"/>
        <v>5999</v>
      </c>
      <c r="C60" s="14">
        <v>1235</v>
      </c>
      <c r="D60" s="14"/>
      <c r="E60" s="14">
        <v>2872</v>
      </c>
      <c r="F60" s="14"/>
      <c r="G60" s="14">
        <v>274</v>
      </c>
      <c r="H60" s="14"/>
      <c r="I60" s="14">
        <v>342</v>
      </c>
      <c r="J60" s="14"/>
      <c r="K60" s="14">
        <v>43</v>
      </c>
      <c r="L60" s="14"/>
      <c r="M60" s="15">
        <v>106</v>
      </c>
      <c r="N60" s="15"/>
      <c r="O60" s="14">
        <v>169</v>
      </c>
      <c r="P60" s="14"/>
      <c r="Q60" s="15">
        <v>52</v>
      </c>
      <c r="R60" s="15"/>
      <c r="S60" s="15">
        <v>42</v>
      </c>
      <c r="T60" s="14">
        <v>864</v>
      </c>
      <c r="U60" s="2"/>
    </row>
    <row r="61" spans="1:21" ht="15.75">
      <c r="A61" s="13" t="s">
        <v>56</v>
      </c>
      <c r="B61" s="14">
        <f t="shared" si="2"/>
        <v>10726</v>
      </c>
      <c r="C61" s="14">
        <v>2659</v>
      </c>
      <c r="D61" s="14"/>
      <c r="E61" s="14">
        <v>4830</v>
      </c>
      <c r="F61" s="14"/>
      <c r="G61" s="14">
        <v>421</v>
      </c>
      <c r="H61" s="14"/>
      <c r="I61" s="14">
        <v>698</v>
      </c>
      <c r="J61" s="14"/>
      <c r="K61" s="14">
        <v>106</v>
      </c>
      <c r="L61" s="14"/>
      <c r="M61" s="15">
        <v>195</v>
      </c>
      <c r="N61" s="15"/>
      <c r="O61" s="14">
        <v>128</v>
      </c>
      <c r="P61" s="14"/>
      <c r="Q61" s="15">
        <v>105</v>
      </c>
      <c r="R61" s="15"/>
      <c r="S61" s="15">
        <v>76</v>
      </c>
      <c r="T61" s="14">
        <v>1508</v>
      </c>
      <c r="U61" s="2"/>
    </row>
    <row r="62" spans="1:21" ht="15.75">
      <c r="A62" s="13" t="s">
        <v>57</v>
      </c>
      <c r="B62" s="14">
        <f t="shared" si="2"/>
        <v>28147</v>
      </c>
      <c r="C62" s="14">
        <v>4696</v>
      </c>
      <c r="D62" s="14"/>
      <c r="E62" s="14">
        <v>14937</v>
      </c>
      <c r="F62" s="14"/>
      <c r="G62" s="14">
        <v>839</v>
      </c>
      <c r="H62" s="14"/>
      <c r="I62" s="14">
        <v>1647</v>
      </c>
      <c r="J62" s="14"/>
      <c r="K62" s="14">
        <v>182</v>
      </c>
      <c r="L62" s="14"/>
      <c r="M62" s="15">
        <v>426</v>
      </c>
      <c r="N62" s="15"/>
      <c r="O62" s="14">
        <v>281</v>
      </c>
      <c r="P62" s="14"/>
      <c r="Q62" s="15">
        <v>153</v>
      </c>
      <c r="R62" s="15"/>
      <c r="S62" s="15">
        <v>159</v>
      </c>
      <c r="T62" s="14">
        <v>4827</v>
      </c>
      <c r="U62" s="2"/>
    </row>
    <row r="63" spans="1:21" ht="15.75">
      <c r="A63" s="13" t="s">
        <v>58</v>
      </c>
      <c r="B63" s="14">
        <f t="shared" si="2"/>
        <v>362280</v>
      </c>
      <c r="C63" s="14">
        <v>124860</v>
      </c>
      <c r="D63" s="14"/>
      <c r="E63" s="14">
        <v>154138</v>
      </c>
      <c r="F63" s="14"/>
      <c r="G63" s="14">
        <v>15594</v>
      </c>
      <c r="H63" s="14"/>
      <c r="I63" s="14">
        <v>16762</v>
      </c>
      <c r="J63" s="14"/>
      <c r="K63" s="14">
        <v>2777</v>
      </c>
      <c r="L63" s="14"/>
      <c r="M63" s="15">
        <v>8036</v>
      </c>
      <c r="N63" s="15"/>
      <c r="O63" s="14">
        <v>2701</v>
      </c>
      <c r="P63" s="14"/>
      <c r="Q63" s="15">
        <v>3538</v>
      </c>
      <c r="R63" s="15"/>
      <c r="S63" s="15">
        <v>1877</v>
      </c>
      <c r="T63" s="14">
        <v>31997</v>
      </c>
      <c r="U63" s="2"/>
    </row>
    <row r="64" spans="1:21" ht="15.75">
      <c r="A64" s="13" t="s">
        <v>59</v>
      </c>
      <c r="B64" s="14">
        <f t="shared" si="2"/>
        <v>20548</v>
      </c>
      <c r="C64" s="14">
        <v>7408</v>
      </c>
      <c r="D64" s="14"/>
      <c r="E64" s="14">
        <v>7632</v>
      </c>
      <c r="F64" s="14"/>
      <c r="G64" s="14">
        <v>688</v>
      </c>
      <c r="H64" s="14"/>
      <c r="I64" s="14">
        <v>940</v>
      </c>
      <c r="J64" s="14"/>
      <c r="K64" s="14">
        <v>171</v>
      </c>
      <c r="L64" s="14"/>
      <c r="M64" s="15">
        <v>309</v>
      </c>
      <c r="N64" s="15"/>
      <c r="O64" s="14">
        <v>252</v>
      </c>
      <c r="P64" s="14"/>
      <c r="Q64" s="15">
        <v>190</v>
      </c>
      <c r="R64" s="15"/>
      <c r="S64" s="15">
        <v>117</v>
      </c>
      <c r="T64" s="14">
        <v>2841</v>
      </c>
      <c r="U64" s="2"/>
    </row>
    <row r="65" spans="1:21" ht="15.75">
      <c r="A65" s="13" t="s">
        <v>60</v>
      </c>
      <c r="B65" s="14">
        <f t="shared" si="2"/>
        <v>16059</v>
      </c>
      <c r="C65" s="14">
        <v>3467</v>
      </c>
      <c r="D65" s="14"/>
      <c r="E65" s="14">
        <v>8167</v>
      </c>
      <c r="F65" s="14"/>
      <c r="G65" s="14">
        <v>592</v>
      </c>
      <c r="H65" s="14"/>
      <c r="I65" s="14">
        <v>1221</v>
      </c>
      <c r="J65" s="14"/>
      <c r="K65" s="14">
        <v>100</v>
      </c>
      <c r="L65" s="14"/>
      <c r="M65" s="15">
        <v>208</v>
      </c>
      <c r="N65" s="15"/>
      <c r="O65" s="14">
        <v>245</v>
      </c>
      <c r="P65" s="14"/>
      <c r="Q65" s="15">
        <v>179</v>
      </c>
      <c r="R65" s="15"/>
      <c r="S65" s="15">
        <v>93</v>
      </c>
      <c r="T65" s="14">
        <v>1787</v>
      </c>
      <c r="U65" s="2"/>
    </row>
    <row r="66" spans="1:21" ht="15.75">
      <c r="A66" s="13" t="s">
        <v>61</v>
      </c>
      <c r="B66" s="14">
        <f t="shared" si="2"/>
        <v>28192</v>
      </c>
      <c r="C66" s="14">
        <v>11147</v>
      </c>
      <c r="D66" s="14"/>
      <c r="E66" s="14">
        <v>8730</v>
      </c>
      <c r="F66" s="14"/>
      <c r="G66" s="14">
        <v>526</v>
      </c>
      <c r="H66" s="14"/>
      <c r="I66" s="14">
        <v>983</v>
      </c>
      <c r="J66" s="14"/>
      <c r="K66" s="14">
        <v>273</v>
      </c>
      <c r="L66" s="14"/>
      <c r="M66" s="15">
        <v>212</v>
      </c>
      <c r="N66" s="15"/>
      <c r="O66" s="14">
        <v>1494</v>
      </c>
      <c r="P66" s="14"/>
      <c r="Q66" s="15">
        <v>1299</v>
      </c>
      <c r="R66" s="15"/>
      <c r="S66" s="15">
        <v>230</v>
      </c>
      <c r="T66" s="14">
        <v>3298</v>
      </c>
      <c r="U66" s="2"/>
    </row>
    <row r="67" spans="1:21" ht="15.75">
      <c r="A67" s="13" t="s">
        <v>62</v>
      </c>
      <c r="B67" s="14">
        <f t="shared" si="2"/>
        <v>58572</v>
      </c>
      <c r="C67" s="14">
        <v>20361</v>
      </c>
      <c r="D67" s="14"/>
      <c r="E67" s="14">
        <v>22429</v>
      </c>
      <c r="F67" s="14"/>
      <c r="G67" s="14">
        <v>2451</v>
      </c>
      <c r="H67" s="14"/>
      <c r="I67" s="14">
        <v>3126</v>
      </c>
      <c r="J67" s="14"/>
      <c r="K67" s="14">
        <v>661</v>
      </c>
      <c r="L67" s="14"/>
      <c r="M67" s="15">
        <v>767</v>
      </c>
      <c r="N67" s="15"/>
      <c r="O67" s="14">
        <v>1376</v>
      </c>
      <c r="P67" s="14"/>
      <c r="Q67" s="15">
        <v>1104</v>
      </c>
      <c r="R67" s="15"/>
      <c r="S67" s="15">
        <v>433</v>
      </c>
      <c r="T67" s="14">
        <v>5864</v>
      </c>
      <c r="U67" s="2"/>
    </row>
    <row r="68" spans="1:21" ht="15.75">
      <c r="A68" s="13" t="s">
        <v>63</v>
      </c>
      <c r="B68" s="14">
        <f t="shared" si="2"/>
        <v>21083</v>
      </c>
      <c r="C68" s="14">
        <v>5506</v>
      </c>
      <c r="D68" s="14"/>
      <c r="E68" s="14">
        <v>9502</v>
      </c>
      <c r="F68" s="14"/>
      <c r="G68" s="14">
        <v>886</v>
      </c>
      <c r="H68" s="14"/>
      <c r="I68" s="14">
        <v>977</v>
      </c>
      <c r="J68" s="14"/>
      <c r="K68" s="14">
        <v>186</v>
      </c>
      <c r="L68" s="14"/>
      <c r="M68" s="15">
        <v>264</v>
      </c>
      <c r="N68" s="15"/>
      <c r="O68" s="14">
        <v>205</v>
      </c>
      <c r="P68" s="14"/>
      <c r="Q68" s="15">
        <v>123</v>
      </c>
      <c r="R68" s="15"/>
      <c r="S68" s="15">
        <v>123</v>
      </c>
      <c r="T68" s="14">
        <v>3311</v>
      </c>
      <c r="U68" s="2"/>
    </row>
    <row r="69" spans="1:21" ht="15.75">
      <c r="A69" s="13" t="s">
        <v>64</v>
      </c>
      <c r="B69" s="14">
        <f t="shared" si="2"/>
        <v>17183</v>
      </c>
      <c r="C69" s="14">
        <v>4222</v>
      </c>
      <c r="D69" s="14"/>
      <c r="E69" s="14">
        <v>7871</v>
      </c>
      <c r="F69" s="14"/>
      <c r="G69" s="14">
        <v>687</v>
      </c>
      <c r="H69" s="14"/>
      <c r="I69" s="14">
        <v>1013</v>
      </c>
      <c r="J69" s="14"/>
      <c r="K69" s="14">
        <v>142</v>
      </c>
      <c r="L69" s="14"/>
      <c r="M69" s="15">
        <v>237</v>
      </c>
      <c r="N69" s="15"/>
      <c r="O69" s="14">
        <v>185</v>
      </c>
      <c r="P69" s="14"/>
      <c r="Q69" s="15">
        <v>130</v>
      </c>
      <c r="R69" s="15"/>
      <c r="S69" s="15">
        <v>119</v>
      </c>
      <c r="T69" s="14">
        <v>2577</v>
      </c>
      <c r="U69" s="2"/>
    </row>
    <row r="70" spans="1:21" ht="15.75">
      <c r="A70" s="13" t="s">
        <v>65</v>
      </c>
      <c r="B70" s="14">
        <f t="shared" si="2"/>
        <v>27898</v>
      </c>
      <c r="C70" s="14">
        <v>6572</v>
      </c>
      <c r="D70" s="14"/>
      <c r="E70" s="14">
        <v>12470</v>
      </c>
      <c r="F70" s="14"/>
      <c r="G70" s="14">
        <v>1372</v>
      </c>
      <c r="H70" s="14"/>
      <c r="I70" s="14">
        <v>3291</v>
      </c>
      <c r="J70" s="14"/>
      <c r="K70" s="14">
        <v>301</v>
      </c>
      <c r="L70" s="14"/>
      <c r="M70" s="15">
        <v>369</v>
      </c>
      <c r="N70" s="15"/>
      <c r="O70" s="14">
        <v>221</v>
      </c>
      <c r="P70" s="14"/>
      <c r="Q70" s="15">
        <v>241</v>
      </c>
      <c r="R70" s="15"/>
      <c r="S70" s="15">
        <v>202</v>
      </c>
      <c r="T70" s="14">
        <v>2859</v>
      </c>
      <c r="U70" s="2"/>
    </row>
    <row r="71" spans="1:21" ht="15.75">
      <c r="A71" s="13" t="s">
        <v>66</v>
      </c>
      <c r="B71" s="14">
        <f t="shared" si="2"/>
        <v>258104</v>
      </c>
      <c r="C71" s="14">
        <v>115116</v>
      </c>
      <c r="D71" s="14"/>
      <c r="E71" s="14">
        <v>90326</v>
      </c>
      <c r="F71" s="14"/>
      <c r="G71" s="14">
        <v>9022</v>
      </c>
      <c r="H71" s="14"/>
      <c r="I71" s="14">
        <v>7709</v>
      </c>
      <c r="J71" s="14"/>
      <c r="K71" s="14">
        <v>2101</v>
      </c>
      <c r="L71" s="14"/>
      <c r="M71" s="15">
        <v>3377</v>
      </c>
      <c r="N71" s="15"/>
      <c r="O71" s="14">
        <v>2224</v>
      </c>
      <c r="P71" s="14"/>
      <c r="Q71" s="15">
        <v>3370</v>
      </c>
      <c r="R71" s="15"/>
      <c r="S71" s="15">
        <v>914</v>
      </c>
      <c r="T71" s="14">
        <v>23945</v>
      </c>
      <c r="U71" s="2"/>
    </row>
    <row r="72" spans="1:21" ht="15.75">
      <c r="A72" s="13" t="s">
        <v>67</v>
      </c>
      <c r="B72" s="14">
        <f t="shared" si="2"/>
        <v>12938</v>
      </c>
      <c r="C72" s="14">
        <v>2753</v>
      </c>
      <c r="D72" s="14"/>
      <c r="E72" s="14">
        <v>6338</v>
      </c>
      <c r="F72" s="14"/>
      <c r="G72" s="14">
        <v>522</v>
      </c>
      <c r="H72" s="14"/>
      <c r="I72" s="14">
        <v>1048</v>
      </c>
      <c r="J72" s="14"/>
      <c r="K72" s="14">
        <v>83</v>
      </c>
      <c r="L72" s="14"/>
      <c r="M72" s="15">
        <v>315</v>
      </c>
      <c r="N72" s="15"/>
      <c r="O72" s="14">
        <v>90</v>
      </c>
      <c r="P72" s="14"/>
      <c r="Q72" s="15">
        <v>109</v>
      </c>
      <c r="R72" s="15"/>
      <c r="S72" s="15">
        <v>76</v>
      </c>
      <c r="T72" s="14">
        <v>1604</v>
      </c>
      <c r="U72" s="2"/>
    </row>
    <row r="73" spans="1:21" ht="15.75">
      <c r="A73" s="13" t="s">
        <v>68</v>
      </c>
      <c r="B73" s="14">
        <f t="shared" si="2"/>
        <v>7235</v>
      </c>
      <c r="C73" s="14">
        <v>1688</v>
      </c>
      <c r="D73" s="14"/>
      <c r="E73" s="14">
        <v>3399</v>
      </c>
      <c r="F73" s="14"/>
      <c r="G73" s="14">
        <v>264</v>
      </c>
      <c r="H73" s="14"/>
      <c r="I73" s="14">
        <v>602</v>
      </c>
      <c r="J73" s="14"/>
      <c r="K73" s="14">
        <v>39</v>
      </c>
      <c r="L73" s="14"/>
      <c r="M73" s="15">
        <v>120</v>
      </c>
      <c r="N73" s="15"/>
      <c r="O73" s="14">
        <v>101</v>
      </c>
      <c r="P73" s="14"/>
      <c r="Q73" s="15">
        <v>73</v>
      </c>
      <c r="R73" s="15"/>
      <c r="S73" s="15">
        <v>46</v>
      </c>
      <c r="T73" s="14">
        <v>903</v>
      </c>
      <c r="U73" s="2"/>
    </row>
    <row r="74" spans="1:21" ht="15.75">
      <c r="A74" s="20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"/>
    </row>
    <row r="75" spans="1:21" ht="15.75">
      <c r="A75" s="34" t="s">
        <v>108</v>
      </c>
      <c r="B75" s="14"/>
      <c r="C75" s="14"/>
      <c r="D75" s="14"/>
      <c r="E75" s="14"/>
      <c r="F75" s="14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2"/>
    </row>
    <row r="76" spans="1:21" ht="15.75">
      <c r="A76" s="2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2"/>
    </row>
    <row r="77" spans="1:21" ht="15.75">
      <c r="A77" s="2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2"/>
    </row>
    <row r="78" spans="1:21" ht="15.75">
      <c r="A78" s="2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2"/>
    </row>
    <row r="79" spans="1:21" ht="15.75">
      <c r="A79" s="2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2"/>
    </row>
    <row r="80" spans="1:21" ht="15.75">
      <c r="A80" s="2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2"/>
    </row>
    <row r="81" spans="1:21" ht="15.75">
      <c r="A81" s="2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2"/>
    </row>
    <row r="82" spans="1:21" ht="15.75">
      <c r="A82" s="2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2"/>
    </row>
    <row r="83" spans="1:21" ht="15.75">
      <c r="A83" s="2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2"/>
    </row>
  </sheetData>
  <sheetProtection/>
  <hyperlinks>
    <hyperlink ref="A75" r:id="rId1" display="SOURCE:  New York State Board of Elections."/>
  </hyperlinks>
  <printOptions/>
  <pageMargins left="0.7" right="0.7" top="0.75" bottom="0.75" header="0.3" footer="0.3"/>
  <pageSetup fitToHeight="2" fitToWidth="1" horizontalDpi="600" verticalDpi="600" orientation="landscape" scale="57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0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18.77734375" style="0" customWidth="1"/>
    <col min="2" max="3" width="13.77734375" style="0" customWidth="1"/>
    <col min="4" max="4" width="1.77734375" style="0" customWidth="1"/>
    <col min="5" max="5" width="13.77734375" style="0" customWidth="1"/>
    <col min="6" max="6" width="1.77734375" style="0" customWidth="1"/>
    <col min="7" max="7" width="13.77734375" style="0" customWidth="1"/>
    <col min="8" max="8" width="1.77734375" style="0" customWidth="1"/>
    <col min="9" max="9" width="13.77734375" style="0" customWidth="1"/>
    <col min="10" max="10" width="1.77734375" style="0" customWidth="1"/>
    <col min="11" max="11" width="13.77734375" style="0" customWidth="1"/>
    <col min="12" max="12" width="1.77734375" style="0" customWidth="1"/>
    <col min="13" max="13" width="13.77734375" style="0" customWidth="1"/>
    <col min="14" max="14" width="1.77734375" style="0" customWidth="1"/>
    <col min="15" max="15" width="13.77734375" style="0" customWidth="1"/>
    <col min="16" max="16" width="1.77734375" style="0" customWidth="1"/>
    <col min="17" max="17" width="13.77734375" style="0" customWidth="1"/>
    <col min="18" max="18" width="1.77734375" style="0" customWidth="1"/>
  </cols>
  <sheetData>
    <row r="1" spans="1:21" ht="20.25">
      <c r="A1" s="22" t="s">
        <v>86</v>
      </c>
      <c r="B1" s="3"/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0.25">
      <c r="A2" s="22" t="s">
        <v>116</v>
      </c>
      <c r="B2" s="3"/>
      <c r="C2" s="3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2"/>
    </row>
    <row r="4" spans="1:21" ht="29.25">
      <c r="A4" s="5"/>
      <c r="B4" s="7"/>
      <c r="C4" s="27" t="s">
        <v>119</v>
      </c>
      <c r="D4" s="7"/>
      <c r="E4" s="27" t="s">
        <v>120</v>
      </c>
      <c r="F4" s="7"/>
      <c r="G4" s="27" t="s">
        <v>120</v>
      </c>
      <c r="H4" s="6"/>
      <c r="I4" s="27" t="s">
        <v>119</v>
      </c>
      <c r="J4" s="7"/>
      <c r="K4" s="27" t="s">
        <v>119</v>
      </c>
      <c r="L4" s="7"/>
      <c r="M4" s="32" t="s">
        <v>121</v>
      </c>
      <c r="N4" s="6"/>
      <c r="O4" s="27" t="s">
        <v>122</v>
      </c>
      <c r="P4" s="7"/>
      <c r="Q4" s="32" t="s">
        <v>114</v>
      </c>
      <c r="R4" s="6"/>
      <c r="S4" s="32" t="s">
        <v>123</v>
      </c>
      <c r="T4" s="6"/>
      <c r="U4" s="2"/>
    </row>
    <row r="5" spans="1:21" ht="29.25">
      <c r="A5" s="10" t="s">
        <v>0</v>
      </c>
      <c r="B5" s="11" t="s">
        <v>75</v>
      </c>
      <c r="C5" s="11" t="s">
        <v>70</v>
      </c>
      <c r="D5" s="11"/>
      <c r="E5" s="11" t="s">
        <v>1</v>
      </c>
      <c r="F5" s="11"/>
      <c r="G5" s="12" t="s">
        <v>77</v>
      </c>
      <c r="H5" s="12"/>
      <c r="I5" s="24" t="s">
        <v>117</v>
      </c>
      <c r="J5" s="11"/>
      <c r="K5" s="11" t="s">
        <v>107</v>
      </c>
      <c r="L5" s="11"/>
      <c r="M5" s="25" t="s">
        <v>109</v>
      </c>
      <c r="N5" s="12"/>
      <c r="O5" s="24" t="s">
        <v>118</v>
      </c>
      <c r="P5" s="11"/>
      <c r="Q5" s="12" t="s">
        <v>69</v>
      </c>
      <c r="R5" s="12"/>
      <c r="S5" s="12" t="s">
        <v>2</v>
      </c>
      <c r="T5" s="24" t="s">
        <v>110</v>
      </c>
      <c r="U5" s="2"/>
    </row>
    <row r="6" spans="1:21" ht="15.75">
      <c r="A6" s="13"/>
      <c r="B6" s="8"/>
      <c r="C6" s="8"/>
      <c r="D6" s="8"/>
      <c r="E6" s="8"/>
      <c r="F6" s="8"/>
      <c r="G6" s="9"/>
      <c r="H6" s="9"/>
      <c r="I6" s="8"/>
      <c r="J6" s="8"/>
      <c r="K6" s="8"/>
      <c r="L6" s="8"/>
      <c r="M6" s="9"/>
      <c r="N6" s="9"/>
      <c r="O6" s="8"/>
      <c r="P6" s="8"/>
      <c r="Q6" s="9"/>
      <c r="R6" s="9"/>
      <c r="S6" s="9"/>
      <c r="T6" s="8"/>
      <c r="U6" s="2"/>
    </row>
    <row r="7" spans="1:21" ht="15.75">
      <c r="A7" s="13" t="s">
        <v>3</v>
      </c>
      <c r="B7" s="14">
        <f>+B9+B16</f>
        <v>4985514</v>
      </c>
      <c r="C7" s="14">
        <f>+C9+C16</f>
        <v>2634766</v>
      </c>
      <c r="D7" s="14"/>
      <c r="E7" s="14">
        <f>+E9+E16</f>
        <v>1203538</v>
      </c>
      <c r="F7" s="14"/>
      <c r="G7" s="14">
        <f>+G9+G16</f>
        <v>219548</v>
      </c>
      <c r="H7" s="14"/>
      <c r="I7" s="14">
        <f>+I9+I16</f>
        <v>168263</v>
      </c>
      <c r="J7" s="14"/>
      <c r="K7" s="14">
        <f>+K9+K16</f>
        <v>59874</v>
      </c>
      <c r="L7" s="14"/>
      <c r="M7" s="14">
        <f>+M9+M16</f>
        <v>70397</v>
      </c>
      <c r="N7" s="15"/>
      <c r="O7" s="14">
        <f>+O9+O16</f>
        <v>39423</v>
      </c>
      <c r="P7" s="14"/>
      <c r="Q7" s="14">
        <f>+Q9+Q16</f>
        <v>15133</v>
      </c>
      <c r="R7" s="15"/>
      <c r="S7" s="14">
        <f>+S9+S16</f>
        <v>10310</v>
      </c>
      <c r="T7" s="14">
        <f>+T9+T16</f>
        <v>564262</v>
      </c>
      <c r="U7" s="2"/>
    </row>
    <row r="8" spans="1:21" ht="15.75">
      <c r="A8" s="2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  <c r="N8" s="15"/>
      <c r="O8" s="14"/>
      <c r="P8" s="14"/>
      <c r="Q8" s="15"/>
      <c r="R8" s="15"/>
      <c r="S8" s="15"/>
      <c r="T8" s="14"/>
      <c r="U8" s="2"/>
    </row>
    <row r="9" spans="1:21" ht="15.75">
      <c r="A9" s="13" t="s">
        <v>4</v>
      </c>
      <c r="B9" s="14">
        <f>SUM(B10:B14)</f>
        <v>1534343</v>
      </c>
      <c r="C9" s="14">
        <f>SUM(C10:C14)</f>
        <v>1050360</v>
      </c>
      <c r="D9" s="14"/>
      <c r="E9" s="14">
        <f>SUM(E10:E14)</f>
        <v>168936</v>
      </c>
      <c r="F9" s="14"/>
      <c r="G9" s="14">
        <f>SUM(G10:G14)</f>
        <v>33743</v>
      </c>
      <c r="H9" s="14"/>
      <c r="I9" s="14">
        <f>SUM(I10:I14)</f>
        <v>33540</v>
      </c>
      <c r="J9" s="14"/>
      <c r="K9" s="14">
        <f>SUM(K10:K14)</f>
        <v>22698</v>
      </c>
      <c r="L9" s="14"/>
      <c r="M9" s="14">
        <f>SUM(M10:M14)</f>
        <v>8943</v>
      </c>
      <c r="N9" s="14"/>
      <c r="O9" s="14">
        <f>SUM(O10:O14)</f>
        <v>9669</v>
      </c>
      <c r="P9" s="14"/>
      <c r="Q9" s="14">
        <f>SUM(Q10:Q14)</f>
        <v>3450</v>
      </c>
      <c r="R9" s="15"/>
      <c r="S9" s="14">
        <f>SUM(S10:S14)</f>
        <v>4394</v>
      </c>
      <c r="T9" s="14">
        <f>SUM(T10:T14)</f>
        <v>198610</v>
      </c>
      <c r="U9" s="2"/>
    </row>
    <row r="10" spans="1:21" ht="15.75">
      <c r="A10" s="13" t="s">
        <v>5</v>
      </c>
      <c r="B10" s="14">
        <f>SUM(C10:T10)</f>
        <v>216516</v>
      </c>
      <c r="C10" s="14">
        <v>159723</v>
      </c>
      <c r="D10" s="14"/>
      <c r="E10" s="14">
        <v>13562</v>
      </c>
      <c r="F10" s="14"/>
      <c r="G10" s="14">
        <v>3523</v>
      </c>
      <c r="H10" s="14"/>
      <c r="I10" s="14">
        <v>4483</v>
      </c>
      <c r="J10" s="14"/>
      <c r="K10" s="14">
        <v>2807</v>
      </c>
      <c r="L10" s="14"/>
      <c r="M10" s="15">
        <v>1218</v>
      </c>
      <c r="N10" s="15"/>
      <c r="O10" s="14">
        <v>970</v>
      </c>
      <c r="P10" s="14"/>
      <c r="Q10" s="15">
        <v>238</v>
      </c>
      <c r="R10" s="15"/>
      <c r="S10" s="15">
        <v>402</v>
      </c>
      <c r="T10" s="14">
        <v>29590</v>
      </c>
      <c r="U10" s="2"/>
    </row>
    <row r="11" spans="1:21" ht="15.75">
      <c r="A11" s="13" t="s">
        <v>6</v>
      </c>
      <c r="B11" s="14">
        <f>SUM(C11:T11)</f>
        <v>437407</v>
      </c>
      <c r="C11" s="14">
        <v>305250</v>
      </c>
      <c r="D11" s="14"/>
      <c r="E11" s="14">
        <v>37852</v>
      </c>
      <c r="F11" s="14"/>
      <c r="G11" s="14">
        <v>7965</v>
      </c>
      <c r="H11" s="14"/>
      <c r="I11" s="14">
        <v>9264</v>
      </c>
      <c r="J11" s="14"/>
      <c r="K11" s="14">
        <v>6046</v>
      </c>
      <c r="L11" s="14"/>
      <c r="M11" s="15">
        <v>2000</v>
      </c>
      <c r="N11" s="15"/>
      <c r="O11" s="14">
        <v>2403</v>
      </c>
      <c r="P11" s="14"/>
      <c r="Q11" s="15">
        <v>1158</v>
      </c>
      <c r="R11" s="15"/>
      <c r="S11" s="15">
        <v>1085</v>
      </c>
      <c r="T11" s="14">
        <v>64384</v>
      </c>
      <c r="U11" s="2"/>
    </row>
    <row r="12" spans="1:21" ht="15.75">
      <c r="A12" s="13" t="s">
        <v>7</v>
      </c>
      <c r="B12" s="14">
        <f>SUM(C12:T12)</f>
        <v>391876</v>
      </c>
      <c r="C12" s="14">
        <v>288979</v>
      </c>
      <c r="D12" s="14"/>
      <c r="E12" s="14">
        <v>37675</v>
      </c>
      <c r="F12" s="14"/>
      <c r="G12" s="14">
        <v>3972</v>
      </c>
      <c r="H12" s="14"/>
      <c r="I12" s="14">
        <v>8710</v>
      </c>
      <c r="J12" s="14"/>
      <c r="K12" s="14">
        <v>7564</v>
      </c>
      <c r="L12" s="14"/>
      <c r="M12" s="15">
        <v>1308</v>
      </c>
      <c r="N12" s="15"/>
      <c r="O12" s="14">
        <v>3233</v>
      </c>
      <c r="P12" s="14"/>
      <c r="Q12" s="15">
        <v>1323</v>
      </c>
      <c r="R12" s="15"/>
      <c r="S12" s="15">
        <v>1738</v>
      </c>
      <c r="T12" s="14">
        <v>37374</v>
      </c>
      <c r="U12" s="2"/>
    </row>
    <row r="13" spans="1:21" ht="15.75">
      <c r="A13" s="13" t="s">
        <v>8</v>
      </c>
      <c r="B13" s="14">
        <f>SUM(C13:T13)</f>
        <v>391547</v>
      </c>
      <c r="C13" s="14">
        <v>251315</v>
      </c>
      <c r="D13" s="14"/>
      <c r="E13" s="14">
        <v>53649</v>
      </c>
      <c r="F13" s="14"/>
      <c r="G13" s="14">
        <v>11873</v>
      </c>
      <c r="H13" s="14"/>
      <c r="I13" s="14">
        <v>8407</v>
      </c>
      <c r="J13" s="14"/>
      <c r="K13" s="14">
        <v>5202</v>
      </c>
      <c r="L13" s="14"/>
      <c r="M13" s="15">
        <v>2899</v>
      </c>
      <c r="N13" s="15"/>
      <c r="O13" s="14">
        <v>2170</v>
      </c>
      <c r="P13" s="14"/>
      <c r="Q13" s="15">
        <v>607</v>
      </c>
      <c r="R13" s="15"/>
      <c r="S13" s="15">
        <v>932</v>
      </c>
      <c r="T13" s="14">
        <v>54493</v>
      </c>
      <c r="U13" s="2"/>
    </row>
    <row r="14" spans="1:21" ht="15.75">
      <c r="A14" s="13" t="s">
        <v>9</v>
      </c>
      <c r="B14" s="14">
        <f>SUM(C14:T14)</f>
        <v>96997</v>
      </c>
      <c r="C14" s="14">
        <v>45093</v>
      </c>
      <c r="D14" s="14"/>
      <c r="E14" s="14">
        <v>26198</v>
      </c>
      <c r="F14" s="14"/>
      <c r="G14" s="14">
        <v>6410</v>
      </c>
      <c r="H14" s="14"/>
      <c r="I14" s="14">
        <v>2676</v>
      </c>
      <c r="J14" s="14"/>
      <c r="K14" s="14">
        <v>1079</v>
      </c>
      <c r="L14" s="14"/>
      <c r="M14" s="15">
        <v>1518</v>
      </c>
      <c r="N14" s="15"/>
      <c r="O14" s="14">
        <v>893</v>
      </c>
      <c r="P14" s="14"/>
      <c r="Q14" s="15">
        <v>124</v>
      </c>
      <c r="R14" s="15"/>
      <c r="S14" s="15">
        <v>237</v>
      </c>
      <c r="T14" s="14">
        <v>12769</v>
      </c>
      <c r="U14" s="2"/>
    </row>
    <row r="15" spans="1:21" ht="15.75">
      <c r="A15" s="2"/>
      <c r="B15" s="14" t="s">
        <v>10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  <c r="N15" s="15"/>
      <c r="O15" s="14"/>
      <c r="P15" s="14"/>
      <c r="Q15" s="15"/>
      <c r="R15" s="15"/>
      <c r="S15" s="15"/>
      <c r="T15" s="14"/>
      <c r="U15" s="2"/>
    </row>
    <row r="16" spans="1:21" ht="15.75">
      <c r="A16" s="13" t="s">
        <v>11</v>
      </c>
      <c r="B16" s="14">
        <f>SUM(B17:B73)</f>
        <v>3451171</v>
      </c>
      <c r="C16" s="14">
        <f>SUM(C17:C73)</f>
        <v>1584406</v>
      </c>
      <c r="D16" s="14"/>
      <c r="E16" s="14">
        <f>SUM(E17:E73)</f>
        <v>1034602</v>
      </c>
      <c r="F16" s="14"/>
      <c r="G16" s="14">
        <f>SUM(G17:G73)</f>
        <v>185805</v>
      </c>
      <c r="H16" s="14"/>
      <c r="I16" s="14">
        <f>SUM(I17:I73)</f>
        <v>134723</v>
      </c>
      <c r="J16" s="14"/>
      <c r="K16" s="14">
        <f>SUM(K17:K73)</f>
        <v>37176</v>
      </c>
      <c r="L16" s="14"/>
      <c r="M16" s="14">
        <f>SUM(M17:M73)</f>
        <v>61454</v>
      </c>
      <c r="N16" s="15"/>
      <c r="O16" s="14">
        <f>SUM(O17:O73)</f>
        <v>29754</v>
      </c>
      <c r="P16" s="14"/>
      <c r="Q16" s="14">
        <f>SUM(Q17:Q73)</f>
        <v>11683</v>
      </c>
      <c r="R16" s="15"/>
      <c r="S16" s="14">
        <f>SUM(S17:S73)</f>
        <v>5916</v>
      </c>
      <c r="T16" s="14">
        <f>SUM(T17:T73)</f>
        <v>365652</v>
      </c>
      <c r="U16" s="2"/>
    </row>
    <row r="17" spans="1:21" ht="15.75">
      <c r="A17" s="13" t="s">
        <v>12</v>
      </c>
      <c r="B17" s="14">
        <f aca="true" t="shared" si="0" ref="B17:B22">SUM(C17:T17)</f>
        <v>116794</v>
      </c>
      <c r="C17" s="14">
        <v>75309</v>
      </c>
      <c r="D17" s="14"/>
      <c r="E17" s="14">
        <v>20789</v>
      </c>
      <c r="F17" s="14"/>
      <c r="G17" s="14">
        <v>3620</v>
      </c>
      <c r="H17" s="14"/>
      <c r="I17" s="14">
        <v>5258</v>
      </c>
      <c r="J17" s="14"/>
      <c r="K17" s="14">
        <v>1661</v>
      </c>
      <c r="L17" s="14"/>
      <c r="M17" s="15">
        <v>1099</v>
      </c>
      <c r="N17" s="15"/>
      <c r="O17" s="14">
        <v>858</v>
      </c>
      <c r="P17" s="14"/>
      <c r="Q17" s="15">
        <v>579</v>
      </c>
      <c r="R17" s="15"/>
      <c r="S17" s="15">
        <v>179</v>
      </c>
      <c r="T17" s="14">
        <v>7442</v>
      </c>
      <c r="U17" s="2"/>
    </row>
    <row r="18" spans="1:21" ht="15.75">
      <c r="A18" s="13" t="s">
        <v>13</v>
      </c>
      <c r="B18" s="14">
        <f t="shared" si="0"/>
        <v>14072</v>
      </c>
      <c r="C18" s="14">
        <v>4191</v>
      </c>
      <c r="D18" s="14"/>
      <c r="E18" s="14">
        <v>5606</v>
      </c>
      <c r="F18" s="14"/>
      <c r="G18" s="14">
        <v>673</v>
      </c>
      <c r="H18" s="14"/>
      <c r="I18" s="14">
        <v>461</v>
      </c>
      <c r="J18" s="14"/>
      <c r="K18" s="14">
        <v>114</v>
      </c>
      <c r="L18" s="14"/>
      <c r="M18" s="15">
        <v>429</v>
      </c>
      <c r="N18" s="15"/>
      <c r="O18" s="14">
        <v>105</v>
      </c>
      <c r="P18" s="14"/>
      <c r="Q18" s="15">
        <v>48</v>
      </c>
      <c r="R18" s="15"/>
      <c r="S18" s="15">
        <v>38</v>
      </c>
      <c r="T18" s="14">
        <v>2407</v>
      </c>
      <c r="U18" s="2"/>
    </row>
    <row r="19" spans="1:21" ht="15.75">
      <c r="A19" s="13" t="s">
        <v>14</v>
      </c>
      <c r="B19" s="14">
        <f t="shared" si="0"/>
        <v>70852</v>
      </c>
      <c r="C19" s="14">
        <v>29173</v>
      </c>
      <c r="D19" s="14"/>
      <c r="E19" s="14">
        <v>26806</v>
      </c>
      <c r="F19" s="14"/>
      <c r="G19" s="14">
        <v>3358</v>
      </c>
      <c r="H19" s="14"/>
      <c r="I19" s="14">
        <v>2113</v>
      </c>
      <c r="J19" s="14"/>
      <c r="K19" s="14">
        <v>497</v>
      </c>
      <c r="L19" s="14"/>
      <c r="M19" s="15">
        <v>970</v>
      </c>
      <c r="N19" s="15"/>
      <c r="O19" s="14">
        <v>596</v>
      </c>
      <c r="P19" s="14"/>
      <c r="Q19" s="15">
        <v>308</v>
      </c>
      <c r="R19" s="15"/>
      <c r="S19" s="15">
        <v>132</v>
      </c>
      <c r="T19" s="14">
        <v>6899</v>
      </c>
      <c r="U19" s="2"/>
    </row>
    <row r="20" spans="1:21" ht="15.75">
      <c r="A20" s="13" t="s">
        <v>15</v>
      </c>
      <c r="B20" s="14">
        <f t="shared" si="0"/>
        <v>25136</v>
      </c>
      <c r="C20" s="14">
        <v>9164</v>
      </c>
      <c r="D20" s="14"/>
      <c r="E20" s="14">
        <v>9595</v>
      </c>
      <c r="F20" s="14"/>
      <c r="G20" s="14">
        <v>1385</v>
      </c>
      <c r="H20" s="14"/>
      <c r="I20" s="14">
        <v>695</v>
      </c>
      <c r="J20" s="14"/>
      <c r="K20" s="14">
        <v>217</v>
      </c>
      <c r="L20" s="14"/>
      <c r="M20" s="15">
        <v>728</v>
      </c>
      <c r="N20" s="15"/>
      <c r="O20" s="14">
        <v>261</v>
      </c>
      <c r="P20" s="14"/>
      <c r="Q20" s="15">
        <v>84</v>
      </c>
      <c r="R20" s="15"/>
      <c r="S20" s="15">
        <v>52</v>
      </c>
      <c r="T20" s="14">
        <v>2955</v>
      </c>
      <c r="U20" s="2"/>
    </row>
    <row r="21" spans="1:21" ht="15.75">
      <c r="A21" s="13" t="s">
        <v>16</v>
      </c>
      <c r="B21" s="14">
        <f t="shared" si="0"/>
        <v>25987</v>
      </c>
      <c r="C21" s="14">
        <v>10480</v>
      </c>
      <c r="D21" s="14"/>
      <c r="E21" s="14">
        <v>8330</v>
      </c>
      <c r="F21" s="14"/>
      <c r="G21" s="14">
        <v>1553</v>
      </c>
      <c r="H21" s="14"/>
      <c r="I21" s="14">
        <v>946</v>
      </c>
      <c r="J21" s="14"/>
      <c r="K21" s="14">
        <v>245</v>
      </c>
      <c r="L21" s="14"/>
      <c r="M21" s="15">
        <v>433</v>
      </c>
      <c r="N21" s="15"/>
      <c r="O21" s="14">
        <v>240</v>
      </c>
      <c r="P21" s="14"/>
      <c r="Q21" s="15">
        <v>97</v>
      </c>
      <c r="R21" s="15"/>
      <c r="S21" s="15">
        <v>38</v>
      </c>
      <c r="T21" s="14">
        <v>3625</v>
      </c>
      <c r="U21" s="2"/>
    </row>
    <row r="22" spans="1:21" ht="15.75">
      <c r="A22" s="13" t="s">
        <v>17</v>
      </c>
      <c r="B22" s="14">
        <f t="shared" si="0"/>
        <v>43543</v>
      </c>
      <c r="C22" s="14">
        <v>18904</v>
      </c>
      <c r="D22" s="14"/>
      <c r="E22" s="14">
        <v>14041</v>
      </c>
      <c r="F22" s="14"/>
      <c r="G22" s="14">
        <v>2060</v>
      </c>
      <c r="H22" s="14"/>
      <c r="I22" s="14">
        <v>1464</v>
      </c>
      <c r="J22" s="14"/>
      <c r="K22" s="14">
        <v>369</v>
      </c>
      <c r="L22" s="14"/>
      <c r="M22" s="15">
        <v>902</v>
      </c>
      <c r="N22" s="15"/>
      <c r="O22" s="14">
        <v>396</v>
      </c>
      <c r="P22" s="14"/>
      <c r="Q22" s="15">
        <v>132</v>
      </c>
      <c r="R22" s="15"/>
      <c r="S22" s="15">
        <v>84</v>
      </c>
      <c r="T22" s="14">
        <v>5191</v>
      </c>
      <c r="U22" s="2"/>
    </row>
    <row r="23" spans="1:21" ht="15.75">
      <c r="A23" s="13" t="s">
        <v>18</v>
      </c>
      <c r="B23" s="14">
        <f aca="true" t="shared" si="1" ref="B23:B28">SUM(C23:T23)</f>
        <v>28380</v>
      </c>
      <c r="C23" s="14">
        <v>9702</v>
      </c>
      <c r="D23" s="14"/>
      <c r="E23" s="14">
        <v>11438</v>
      </c>
      <c r="F23" s="14"/>
      <c r="G23" s="14">
        <v>1306</v>
      </c>
      <c r="H23" s="14"/>
      <c r="I23" s="14">
        <v>866</v>
      </c>
      <c r="J23" s="14"/>
      <c r="K23" s="14">
        <v>186</v>
      </c>
      <c r="L23" s="14"/>
      <c r="M23" s="15">
        <v>582</v>
      </c>
      <c r="N23" s="15"/>
      <c r="O23" s="14">
        <v>247</v>
      </c>
      <c r="P23" s="14"/>
      <c r="Q23" s="15">
        <v>77</v>
      </c>
      <c r="R23" s="15"/>
      <c r="S23" s="15">
        <v>42</v>
      </c>
      <c r="T23" s="14">
        <v>3934</v>
      </c>
      <c r="U23" s="2"/>
    </row>
    <row r="24" spans="1:21" ht="15.75">
      <c r="A24" s="13" t="s">
        <v>19</v>
      </c>
      <c r="B24" s="14">
        <f t="shared" si="1"/>
        <v>15407</v>
      </c>
      <c r="C24" s="14">
        <v>5337</v>
      </c>
      <c r="D24" s="14"/>
      <c r="E24" s="14">
        <v>6294</v>
      </c>
      <c r="F24" s="14"/>
      <c r="G24" s="14">
        <v>846</v>
      </c>
      <c r="H24" s="14"/>
      <c r="I24" s="14">
        <v>547</v>
      </c>
      <c r="J24" s="14"/>
      <c r="K24" s="14">
        <v>155</v>
      </c>
      <c r="L24" s="14"/>
      <c r="M24" s="15">
        <v>195</v>
      </c>
      <c r="N24" s="15"/>
      <c r="O24" s="14">
        <v>177</v>
      </c>
      <c r="P24" s="14"/>
      <c r="Q24" s="15">
        <v>76</v>
      </c>
      <c r="R24" s="15"/>
      <c r="S24" s="15">
        <v>49</v>
      </c>
      <c r="T24" s="14">
        <v>1731</v>
      </c>
      <c r="U24" s="2"/>
    </row>
    <row r="25" spans="1:21" ht="15.75">
      <c r="A25" s="13" t="s">
        <v>20</v>
      </c>
      <c r="B25" s="14">
        <f t="shared" si="1"/>
        <v>25206</v>
      </c>
      <c r="C25" s="14">
        <v>11262</v>
      </c>
      <c r="D25" s="14"/>
      <c r="E25" s="14">
        <v>7365</v>
      </c>
      <c r="F25" s="14"/>
      <c r="G25" s="14">
        <v>747</v>
      </c>
      <c r="H25" s="14"/>
      <c r="I25" s="14">
        <v>878</v>
      </c>
      <c r="J25" s="14"/>
      <c r="K25" s="14">
        <v>333</v>
      </c>
      <c r="L25" s="14"/>
      <c r="M25" s="15">
        <v>312</v>
      </c>
      <c r="N25" s="15"/>
      <c r="O25" s="14">
        <v>266</v>
      </c>
      <c r="P25" s="14"/>
      <c r="Q25" s="15">
        <v>103</v>
      </c>
      <c r="R25" s="15"/>
      <c r="S25" s="15">
        <v>88</v>
      </c>
      <c r="T25" s="14">
        <v>3852</v>
      </c>
      <c r="U25" s="2"/>
    </row>
    <row r="26" spans="1:21" ht="15.75">
      <c r="A26" s="13" t="s">
        <v>21</v>
      </c>
      <c r="B26" s="14">
        <f t="shared" si="1"/>
        <v>22807</v>
      </c>
      <c r="C26" s="14">
        <v>10617</v>
      </c>
      <c r="D26" s="14"/>
      <c r="E26" s="14">
        <v>6278</v>
      </c>
      <c r="F26" s="14"/>
      <c r="G26" s="14">
        <v>1708</v>
      </c>
      <c r="H26" s="14"/>
      <c r="I26" s="14">
        <v>1139</v>
      </c>
      <c r="J26" s="14"/>
      <c r="K26" s="14">
        <v>365</v>
      </c>
      <c r="L26" s="14"/>
      <c r="M26" s="15">
        <v>188</v>
      </c>
      <c r="N26" s="15"/>
      <c r="O26" s="14">
        <v>187</v>
      </c>
      <c r="P26" s="14"/>
      <c r="Q26" s="15">
        <v>104</v>
      </c>
      <c r="R26" s="15"/>
      <c r="S26" s="15">
        <v>35</v>
      </c>
      <c r="T26" s="14">
        <v>2186</v>
      </c>
      <c r="U26" s="2"/>
    </row>
    <row r="27" spans="1:21" ht="15.75">
      <c r="A27" s="13" t="s">
        <v>22</v>
      </c>
      <c r="B27" s="14">
        <f t="shared" si="1"/>
        <v>15291</v>
      </c>
      <c r="C27" s="14">
        <v>6081</v>
      </c>
      <c r="D27" s="14"/>
      <c r="E27" s="14">
        <v>5328</v>
      </c>
      <c r="F27" s="14"/>
      <c r="G27" s="14">
        <v>783</v>
      </c>
      <c r="H27" s="14"/>
      <c r="I27" s="14">
        <v>528</v>
      </c>
      <c r="J27" s="14"/>
      <c r="K27" s="14">
        <v>148</v>
      </c>
      <c r="L27" s="14"/>
      <c r="M27" s="15">
        <v>211</v>
      </c>
      <c r="N27" s="15"/>
      <c r="O27" s="14">
        <v>138</v>
      </c>
      <c r="P27" s="14"/>
      <c r="Q27" s="15">
        <v>80</v>
      </c>
      <c r="R27" s="15"/>
      <c r="S27" s="15">
        <v>25</v>
      </c>
      <c r="T27" s="14">
        <v>1969</v>
      </c>
      <c r="U27" s="2"/>
    </row>
    <row r="28" spans="1:21" ht="15.75">
      <c r="A28" s="13" t="s">
        <v>23</v>
      </c>
      <c r="B28" s="14">
        <f t="shared" si="1"/>
        <v>16678</v>
      </c>
      <c r="C28" s="14">
        <v>6091</v>
      </c>
      <c r="D28" s="14"/>
      <c r="E28" s="14">
        <v>6019</v>
      </c>
      <c r="F28" s="14"/>
      <c r="G28" s="14">
        <v>860</v>
      </c>
      <c r="H28" s="14"/>
      <c r="I28" s="14">
        <v>641</v>
      </c>
      <c r="J28" s="14"/>
      <c r="K28" s="14">
        <v>245</v>
      </c>
      <c r="L28" s="14"/>
      <c r="M28" s="15">
        <v>205</v>
      </c>
      <c r="N28" s="15"/>
      <c r="O28" s="14">
        <v>148</v>
      </c>
      <c r="P28" s="14"/>
      <c r="Q28" s="15">
        <v>72</v>
      </c>
      <c r="R28" s="15"/>
      <c r="S28" s="15">
        <v>42</v>
      </c>
      <c r="T28" s="14">
        <v>2355</v>
      </c>
      <c r="U28" s="2"/>
    </row>
    <row r="29" spans="1:21" ht="15.75">
      <c r="A29" s="13" t="s">
        <v>24</v>
      </c>
      <c r="B29" s="14">
        <f aca="true" t="shared" si="2" ref="B29:B73">SUM(C29:T29)</f>
        <v>78384</v>
      </c>
      <c r="C29" s="14">
        <v>35555</v>
      </c>
      <c r="D29" s="14"/>
      <c r="E29" s="14">
        <v>24294</v>
      </c>
      <c r="F29" s="14"/>
      <c r="G29" s="14">
        <v>4681</v>
      </c>
      <c r="H29" s="14"/>
      <c r="I29" s="14">
        <v>2618</v>
      </c>
      <c r="J29" s="14"/>
      <c r="K29" s="14">
        <v>800</v>
      </c>
      <c r="L29" s="14"/>
      <c r="M29" s="15">
        <v>1533</v>
      </c>
      <c r="N29" s="15"/>
      <c r="O29" s="14">
        <v>673</v>
      </c>
      <c r="P29" s="14"/>
      <c r="Q29" s="15">
        <v>293</v>
      </c>
      <c r="R29" s="15"/>
      <c r="S29" s="15">
        <v>166</v>
      </c>
      <c r="T29" s="14">
        <v>7771</v>
      </c>
      <c r="U29" s="2"/>
    </row>
    <row r="30" spans="1:21" ht="15.75">
      <c r="A30" s="13" t="s">
        <v>25</v>
      </c>
      <c r="B30" s="14">
        <f t="shared" si="2"/>
        <v>323028</v>
      </c>
      <c r="C30" s="14">
        <v>158661</v>
      </c>
      <c r="D30" s="14"/>
      <c r="E30" s="14">
        <v>81080</v>
      </c>
      <c r="F30" s="14"/>
      <c r="G30" s="14">
        <v>15408</v>
      </c>
      <c r="H30" s="14"/>
      <c r="I30" s="14">
        <v>13890</v>
      </c>
      <c r="J30" s="14"/>
      <c r="K30" s="14">
        <v>4028</v>
      </c>
      <c r="L30" s="14"/>
      <c r="M30" s="15">
        <v>7653</v>
      </c>
      <c r="N30" s="15"/>
      <c r="O30" s="14">
        <v>3791</v>
      </c>
      <c r="P30" s="14"/>
      <c r="Q30" s="15">
        <v>1049</v>
      </c>
      <c r="R30" s="15"/>
      <c r="S30" s="15">
        <v>563</v>
      </c>
      <c r="T30" s="14">
        <v>36905</v>
      </c>
      <c r="U30" s="2"/>
    </row>
    <row r="31" spans="1:21" ht="15.75">
      <c r="A31" s="13" t="s">
        <v>26</v>
      </c>
      <c r="B31" s="14">
        <f t="shared" si="2"/>
        <v>14442</v>
      </c>
      <c r="C31" s="14">
        <v>4987</v>
      </c>
      <c r="D31" s="14"/>
      <c r="E31" s="14">
        <v>5121</v>
      </c>
      <c r="F31" s="14"/>
      <c r="G31" s="14">
        <v>491</v>
      </c>
      <c r="H31" s="14"/>
      <c r="I31" s="14">
        <v>527</v>
      </c>
      <c r="J31" s="14"/>
      <c r="K31" s="14">
        <v>152</v>
      </c>
      <c r="L31" s="14"/>
      <c r="M31" s="15">
        <v>231</v>
      </c>
      <c r="N31" s="15"/>
      <c r="O31" s="14">
        <v>151</v>
      </c>
      <c r="P31" s="14"/>
      <c r="Q31" s="15">
        <v>67</v>
      </c>
      <c r="R31" s="15"/>
      <c r="S31" s="15">
        <v>33</v>
      </c>
      <c r="T31" s="14">
        <v>2682</v>
      </c>
      <c r="U31" s="2"/>
    </row>
    <row r="32" spans="1:21" ht="15.75">
      <c r="A32" s="13" t="s">
        <v>27</v>
      </c>
      <c r="B32" s="14">
        <f t="shared" si="2"/>
        <v>13819</v>
      </c>
      <c r="C32" s="14">
        <v>6192</v>
      </c>
      <c r="D32" s="14"/>
      <c r="E32" s="14">
        <v>3962</v>
      </c>
      <c r="F32" s="14"/>
      <c r="G32" s="14">
        <v>338</v>
      </c>
      <c r="H32" s="14"/>
      <c r="I32" s="14">
        <v>471</v>
      </c>
      <c r="J32" s="14"/>
      <c r="K32" s="14">
        <v>149</v>
      </c>
      <c r="L32" s="14"/>
      <c r="M32" s="15">
        <v>214</v>
      </c>
      <c r="N32" s="15"/>
      <c r="O32" s="14">
        <v>137</v>
      </c>
      <c r="P32" s="14"/>
      <c r="Q32" s="15">
        <v>43</v>
      </c>
      <c r="R32" s="15"/>
      <c r="S32" s="15">
        <v>34</v>
      </c>
      <c r="T32" s="14">
        <v>2279</v>
      </c>
      <c r="U32" s="2"/>
    </row>
    <row r="33" spans="1:21" ht="15.75">
      <c r="A33" s="13" t="s">
        <v>28</v>
      </c>
      <c r="B33" s="14">
        <f t="shared" si="2"/>
        <v>16926</v>
      </c>
      <c r="C33" s="14">
        <v>6987</v>
      </c>
      <c r="D33" s="14"/>
      <c r="E33" s="14">
        <v>5185</v>
      </c>
      <c r="F33" s="14"/>
      <c r="G33" s="14">
        <v>928</v>
      </c>
      <c r="H33" s="14"/>
      <c r="I33" s="14">
        <v>815</v>
      </c>
      <c r="J33" s="14"/>
      <c r="K33" s="14">
        <v>221</v>
      </c>
      <c r="L33" s="14"/>
      <c r="M33" s="15">
        <v>217</v>
      </c>
      <c r="N33" s="15"/>
      <c r="O33" s="14">
        <v>111</v>
      </c>
      <c r="P33" s="14"/>
      <c r="Q33" s="15">
        <v>46</v>
      </c>
      <c r="R33" s="15"/>
      <c r="S33" s="15">
        <v>31</v>
      </c>
      <c r="T33" s="14">
        <v>2385</v>
      </c>
      <c r="U33" s="2"/>
    </row>
    <row r="34" spans="1:21" ht="15.75">
      <c r="A34" s="13" t="s">
        <v>29</v>
      </c>
      <c r="B34" s="14">
        <f t="shared" si="2"/>
        <v>19287</v>
      </c>
      <c r="C34" s="14">
        <v>6464</v>
      </c>
      <c r="D34" s="14"/>
      <c r="E34" s="14">
        <v>6820</v>
      </c>
      <c r="F34" s="14"/>
      <c r="G34" s="14">
        <v>1356</v>
      </c>
      <c r="H34" s="14"/>
      <c r="I34" s="14">
        <v>1093</v>
      </c>
      <c r="J34" s="14"/>
      <c r="K34" s="14">
        <v>230</v>
      </c>
      <c r="L34" s="14"/>
      <c r="M34" s="15">
        <v>482</v>
      </c>
      <c r="N34" s="15"/>
      <c r="O34" s="14">
        <v>213</v>
      </c>
      <c r="P34" s="14"/>
      <c r="Q34" s="15">
        <v>72</v>
      </c>
      <c r="R34" s="15"/>
      <c r="S34" s="15">
        <v>42</v>
      </c>
      <c r="T34" s="14">
        <v>2515</v>
      </c>
      <c r="U34" s="2"/>
    </row>
    <row r="35" spans="1:21" ht="15.75">
      <c r="A35" s="13" t="s">
        <v>30</v>
      </c>
      <c r="B35" s="14">
        <f t="shared" si="2"/>
        <v>17006</v>
      </c>
      <c r="C35" s="14">
        <v>7049</v>
      </c>
      <c r="D35" s="14"/>
      <c r="E35" s="14">
        <v>5673</v>
      </c>
      <c r="F35" s="14"/>
      <c r="G35" s="14">
        <v>1171</v>
      </c>
      <c r="H35" s="14"/>
      <c r="I35" s="14">
        <v>737</v>
      </c>
      <c r="J35" s="14"/>
      <c r="K35" s="14">
        <v>166</v>
      </c>
      <c r="L35" s="14"/>
      <c r="M35" s="15">
        <v>219</v>
      </c>
      <c r="N35" s="15"/>
      <c r="O35" s="14">
        <v>209</v>
      </c>
      <c r="P35" s="14"/>
      <c r="Q35" s="15">
        <v>73</v>
      </c>
      <c r="R35" s="15"/>
      <c r="S35" s="15">
        <v>28</v>
      </c>
      <c r="T35" s="14">
        <v>1681</v>
      </c>
      <c r="U35" s="2"/>
    </row>
    <row r="36" spans="1:21" ht="15.75">
      <c r="A36" s="13" t="s">
        <v>31</v>
      </c>
      <c r="B36" s="14">
        <f t="shared" si="2"/>
        <v>3085</v>
      </c>
      <c r="C36" s="14">
        <v>1023</v>
      </c>
      <c r="D36" s="14"/>
      <c r="E36" s="14">
        <v>1215</v>
      </c>
      <c r="F36" s="14"/>
      <c r="G36" s="14">
        <v>202</v>
      </c>
      <c r="H36" s="14"/>
      <c r="I36" s="14">
        <v>122</v>
      </c>
      <c r="J36" s="14"/>
      <c r="K36" s="14">
        <v>33</v>
      </c>
      <c r="L36" s="14"/>
      <c r="M36" s="15">
        <v>44</v>
      </c>
      <c r="N36" s="15"/>
      <c r="O36" s="14">
        <v>23</v>
      </c>
      <c r="P36" s="14"/>
      <c r="Q36" s="15">
        <v>6</v>
      </c>
      <c r="R36" s="15"/>
      <c r="S36" s="15">
        <v>9</v>
      </c>
      <c r="T36" s="14">
        <v>408</v>
      </c>
      <c r="U36" s="2"/>
    </row>
    <row r="37" spans="1:21" ht="15.75">
      <c r="A37" s="13" t="s">
        <v>32</v>
      </c>
      <c r="B37" s="14">
        <f t="shared" si="2"/>
        <v>21080</v>
      </c>
      <c r="C37" s="14">
        <v>7352</v>
      </c>
      <c r="D37" s="14"/>
      <c r="E37" s="14">
        <v>7294</v>
      </c>
      <c r="F37" s="14"/>
      <c r="G37" s="14">
        <v>1232</v>
      </c>
      <c r="H37" s="14"/>
      <c r="I37" s="14">
        <v>832</v>
      </c>
      <c r="J37" s="14"/>
      <c r="K37" s="14">
        <v>216</v>
      </c>
      <c r="L37" s="14"/>
      <c r="M37" s="15">
        <v>371</v>
      </c>
      <c r="N37" s="15"/>
      <c r="O37" s="14">
        <v>177</v>
      </c>
      <c r="P37" s="14"/>
      <c r="Q37" s="15">
        <v>67</v>
      </c>
      <c r="R37" s="15"/>
      <c r="S37" s="15">
        <v>62</v>
      </c>
      <c r="T37" s="14">
        <v>3477</v>
      </c>
      <c r="U37" s="2"/>
    </row>
    <row r="38" spans="1:21" ht="15.75">
      <c r="A38" s="13" t="s">
        <v>33</v>
      </c>
      <c r="B38" s="14">
        <f t="shared" si="2"/>
        <v>27051</v>
      </c>
      <c r="C38" s="14">
        <v>9479</v>
      </c>
      <c r="D38" s="14"/>
      <c r="E38" s="14">
        <v>10375</v>
      </c>
      <c r="F38" s="14"/>
      <c r="G38" s="14">
        <v>1548</v>
      </c>
      <c r="H38" s="14"/>
      <c r="I38" s="14">
        <v>1175</v>
      </c>
      <c r="J38" s="14"/>
      <c r="K38" s="14">
        <v>237</v>
      </c>
      <c r="L38" s="14"/>
      <c r="M38" s="15">
        <v>365</v>
      </c>
      <c r="N38" s="15"/>
      <c r="O38" s="14">
        <v>240</v>
      </c>
      <c r="P38" s="14"/>
      <c r="Q38" s="15">
        <v>84</v>
      </c>
      <c r="R38" s="15"/>
      <c r="S38" s="15">
        <v>29</v>
      </c>
      <c r="T38" s="14">
        <v>3519</v>
      </c>
      <c r="U38" s="2"/>
    </row>
    <row r="39" spans="1:21" ht="15.75">
      <c r="A39" s="13" t="s">
        <v>34</v>
      </c>
      <c r="B39" s="14">
        <f t="shared" si="2"/>
        <v>8835</v>
      </c>
      <c r="C39" s="14">
        <v>2463</v>
      </c>
      <c r="D39" s="14"/>
      <c r="E39" s="14">
        <v>3763</v>
      </c>
      <c r="F39" s="14"/>
      <c r="G39" s="14">
        <v>433</v>
      </c>
      <c r="H39" s="14"/>
      <c r="I39" s="14">
        <v>263</v>
      </c>
      <c r="J39" s="14"/>
      <c r="K39" s="14">
        <v>66</v>
      </c>
      <c r="L39" s="14"/>
      <c r="M39" s="15">
        <v>188</v>
      </c>
      <c r="N39" s="15"/>
      <c r="O39" s="14">
        <v>85</v>
      </c>
      <c r="P39" s="14"/>
      <c r="Q39" s="15">
        <v>23</v>
      </c>
      <c r="R39" s="15"/>
      <c r="S39" s="15">
        <v>20</v>
      </c>
      <c r="T39" s="14">
        <v>1531</v>
      </c>
      <c r="U39" s="2"/>
    </row>
    <row r="40" spans="1:21" ht="15.75">
      <c r="A40" s="13" t="s">
        <v>35</v>
      </c>
      <c r="B40" s="14">
        <f t="shared" si="2"/>
        <v>20409</v>
      </c>
      <c r="C40" s="14">
        <v>7073</v>
      </c>
      <c r="D40" s="14"/>
      <c r="E40" s="14">
        <v>7010</v>
      </c>
      <c r="F40" s="14"/>
      <c r="G40" s="14">
        <v>1243</v>
      </c>
      <c r="H40" s="14"/>
      <c r="I40" s="14">
        <v>1396</v>
      </c>
      <c r="J40" s="14"/>
      <c r="K40" s="14">
        <v>253</v>
      </c>
      <c r="L40" s="14"/>
      <c r="M40" s="15">
        <v>343</v>
      </c>
      <c r="N40" s="15"/>
      <c r="O40" s="14">
        <v>254</v>
      </c>
      <c r="P40" s="14"/>
      <c r="Q40" s="15">
        <v>87</v>
      </c>
      <c r="R40" s="15"/>
      <c r="S40" s="15">
        <v>44</v>
      </c>
      <c r="T40" s="14">
        <v>2706</v>
      </c>
      <c r="U40" s="2"/>
    </row>
    <row r="41" spans="1:21" ht="15.75">
      <c r="A41" s="13" t="s">
        <v>36</v>
      </c>
      <c r="B41" s="14">
        <f t="shared" si="2"/>
        <v>21607</v>
      </c>
      <c r="C41" s="14">
        <v>8141</v>
      </c>
      <c r="D41" s="14"/>
      <c r="E41" s="14">
        <v>7022</v>
      </c>
      <c r="F41" s="14"/>
      <c r="G41" s="14">
        <v>1563</v>
      </c>
      <c r="H41" s="14"/>
      <c r="I41" s="14">
        <v>936</v>
      </c>
      <c r="J41" s="14"/>
      <c r="K41" s="14">
        <v>208</v>
      </c>
      <c r="L41" s="14"/>
      <c r="M41" s="15">
        <v>385</v>
      </c>
      <c r="N41" s="15"/>
      <c r="O41" s="14">
        <v>208</v>
      </c>
      <c r="P41" s="14"/>
      <c r="Q41" s="15">
        <v>91</v>
      </c>
      <c r="R41" s="15"/>
      <c r="S41" s="15">
        <v>61</v>
      </c>
      <c r="T41" s="14">
        <v>2992</v>
      </c>
      <c r="U41" s="2"/>
    </row>
    <row r="42" spans="1:21" ht="15.75">
      <c r="A42" s="13" t="s">
        <v>37</v>
      </c>
      <c r="B42" s="14">
        <f t="shared" si="2"/>
        <v>243178</v>
      </c>
      <c r="C42" s="14">
        <v>105785</v>
      </c>
      <c r="D42" s="14"/>
      <c r="E42" s="14">
        <v>68642</v>
      </c>
      <c r="F42" s="14"/>
      <c r="G42" s="14">
        <v>15216</v>
      </c>
      <c r="H42" s="14"/>
      <c r="I42" s="14">
        <v>18884</v>
      </c>
      <c r="J42" s="14"/>
      <c r="K42" s="14">
        <v>2225</v>
      </c>
      <c r="L42" s="14"/>
      <c r="M42" s="15">
        <v>3447</v>
      </c>
      <c r="N42" s="15"/>
      <c r="O42" s="14">
        <v>2069</v>
      </c>
      <c r="P42" s="14"/>
      <c r="Q42" s="15">
        <v>893</v>
      </c>
      <c r="R42" s="15"/>
      <c r="S42" s="15">
        <v>449</v>
      </c>
      <c r="T42" s="14">
        <v>25568</v>
      </c>
      <c r="U42" s="2"/>
    </row>
    <row r="43" spans="1:21" ht="15.75">
      <c r="A43" s="13" t="s">
        <v>38</v>
      </c>
      <c r="B43" s="14">
        <f t="shared" si="2"/>
        <v>17928</v>
      </c>
      <c r="C43" s="14">
        <v>7998</v>
      </c>
      <c r="D43" s="14"/>
      <c r="E43" s="14">
        <v>4455</v>
      </c>
      <c r="F43" s="14"/>
      <c r="G43" s="14">
        <v>839</v>
      </c>
      <c r="H43" s="14"/>
      <c r="I43" s="14">
        <v>784</v>
      </c>
      <c r="J43" s="14"/>
      <c r="K43" s="14">
        <v>188</v>
      </c>
      <c r="L43" s="14"/>
      <c r="M43" s="15">
        <v>217</v>
      </c>
      <c r="N43" s="15"/>
      <c r="O43" s="14">
        <v>137</v>
      </c>
      <c r="P43" s="14"/>
      <c r="Q43" s="15">
        <v>60</v>
      </c>
      <c r="R43" s="15"/>
      <c r="S43" s="15">
        <v>30</v>
      </c>
      <c r="T43" s="14">
        <v>3220</v>
      </c>
      <c r="U43" s="2"/>
    </row>
    <row r="44" spans="1:21" ht="15.75">
      <c r="A44" s="13" t="s">
        <v>39</v>
      </c>
      <c r="B44" s="14">
        <f t="shared" si="2"/>
        <v>434824</v>
      </c>
      <c r="C44" s="14">
        <v>204793</v>
      </c>
      <c r="D44" s="14"/>
      <c r="E44" s="14">
        <v>149137</v>
      </c>
      <c r="F44" s="14"/>
      <c r="G44" s="14">
        <v>22311</v>
      </c>
      <c r="H44" s="14"/>
      <c r="I44" s="14">
        <v>8959</v>
      </c>
      <c r="J44" s="14"/>
      <c r="K44" s="14">
        <v>3986</v>
      </c>
      <c r="L44" s="14"/>
      <c r="M44" s="15">
        <v>7647</v>
      </c>
      <c r="N44" s="15"/>
      <c r="O44" s="14">
        <v>2454</v>
      </c>
      <c r="P44" s="14"/>
      <c r="Q44" s="15">
        <v>590</v>
      </c>
      <c r="R44" s="15"/>
      <c r="S44" s="15">
        <v>420</v>
      </c>
      <c r="T44" s="14">
        <v>34527</v>
      </c>
      <c r="U44" s="2"/>
    </row>
    <row r="45" spans="1:21" ht="15.75">
      <c r="A45" s="13" t="s">
        <v>40</v>
      </c>
      <c r="B45" s="14">
        <f t="shared" si="2"/>
        <v>70291</v>
      </c>
      <c r="C45" s="14">
        <v>30906</v>
      </c>
      <c r="D45" s="14"/>
      <c r="E45" s="14">
        <v>21153</v>
      </c>
      <c r="F45" s="14"/>
      <c r="G45" s="14">
        <v>3333</v>
      </c>
      <c r="H45" s="14"/>
      <c r="I45" s="14">
        <v>2630</v>
      </c>
      <c r="J45" s="14"/>
      <c r="K45" s="14">
        <v>730</v>
      </c>
      <c r="L45" s="14"/>
      <c r="M45" s="15">
        <v>1746</v>
      </c>
      <c r="N45" s="15"/>
      <c r="O45" s="14">
        <v>924</v>
      </c>
      <c r="P45" s="14"/>
      <c r="Q45" s="15">
        <v>161</v>
      </c>
      <c r="R45" s="15"/>
      <c r="S45" s="15">
        <v>97</v>
      </c>
      <c r="T45" s="14">
        <v>8611</v>
      </c>
      <c r="U45" s="2"/>
    </row>
    <row r="46" spans="1:21" ht="15.75">
      <c r="A46" s="13" t="s">
        <v>41</v>
      </c>
      <c r="B46" s="14">
        <f t="shared" si="2"/>
        <v>78516</v>
      </c>
      <c r="C46" s="14">
        <v>32702</v>
      </c>
      <c r="D46" s="14"/>
      <c r="E46" s="14">
        <v>24709</v>
      </c>
      <c r="F46" s="14"/>
      <c r="G46" s="14">
        <v>4269</v>
      </c>
      <c r="H46" s="14"/>
      <c r="I46" s="14">
        <v>3156</v>
      </c>
      <c r="J46" s="14"/>
      <c r="K46" s="14">
        <v>659</v>
      </c>
      <c r="L46" s="14"/>
      <c r="M46" s="15">
        <v>1585</v>
      </c>
      <c r="N46" s="15"/>
      <c r="O46" s="14">
        <v>584</v>
      </c>
      <c r="P46" s="14"/>
      <c r="Q46" s="15">
        <v>266</v>
      </c>
      <c r="R46" s="15"/>
      <c r="S46" s="15">
        <v>185</v>
      </c>
      <c r="T46" s="14">
        <v>10401</v>
      </c>
      <c r="U46" s="2"/>
    </row>
    <row r="47" spans="1:21" ht="15.75">
      <c r="A47" s="13" t="s">
        <v>42</v>
      </c>
      <c r="B47" s="14">
        <f t="shared" si="2"/>
        <v>153952</v>
      </c>
      <c r="C47" s="14">
        <v>71428</v>
      </c>
      <c r="D47" s="14"/>
      <c r="E47" s="14">
        <v>47522</v>
      </c>
      <c r="F47" s="14"/>
      <c r="G47" s="14">
        <v>9919</v>
      </c>
      <c r="H47" s="14"/>
      <c r="I47" s="14">
        <v>5891</v>
      </c>
      <c r="J47" s="14"/>
      <c r="K47" s="14">
        <v>1422</v>
      </c>
      <c r="L47" s="14"/>
      <c r="M47" s="15">
        <v>2226</v>
      </c>
      <c r="N47" s="15"/>
      <c r="O47" s="14">
        <v>1457</v>
      </c>
      <c r="P47" s="14"/>
      <c r="Q47" s="15">
        <v>772</v>
      </c>
      <c r="R47" s="15"/>
      <c r="S47" s="15">
        <v>215</v>
      </c>
      <c r="T47" s="14">
        <v>13100</v>
      </c>
      <c r="U47" s="2"/>
    </row>
    <row r="48" spans="1:21" ht="15.75">
      <c r="A48" s="13" t="s">
        <v>43</v>
      </c>
      <c r="B48" s="14">
        <f t="shared" si="2"/>
        <v>32825</v>
      </c>
      <c r="C48" s="14">
        <v>11860</v>
      </c>
      <c r="D48" s="14"/>
      <c r="E48" s="14">
        <v>11283</v>
      </c>
      <c r="F48" s="14"/>
      <c r="G48" s="14">
        <v>2170</v>
      </c>
      <c r="H48" s="14"/>
      <c r="I48" s="14">
        <v>2502</v>
      </c>
      <c r="J48" s="14"/>
      <c r="K48" s="14">
        <v>280</v>
      </c>
      <c r="L48" s="14"/>
      <c r="M48" s="15">
        <v>424</v>
      </c>
      <c r="N48" s="15"/>
      <c r="O48" s="14">
        <v>321</v>
      </c>
      <c r="P48" s="14"/>
      <c r="Q48" s="15">
        <v>124</v>
      </c>
      <c r="R48" s="15"/>
      <c r="S48" s="15">
        <v>75</v>
      </c>
      <c r="T48" s="14">
        <v>3786</v>
      </c>
      <c r="U48" s="2"/>
    </row>
    <row r="49" spans="1:21" ht="15.75">
      <c r="A49" s="13" t="s">
        <v>44</v>
      </c>
      <c r="B49" s="14">
        <f t="shared" si="2"/>
        <v>88371</v>
      </c>
      <c r="C49" s="14">
        <v>41253</v>
      </c>
      <c r="D49" s="14"/>
      <c r="E49" s="14">
        <v>25751</v>
      </c>
      <c r="F49" s="14"/>
      <c r="G49" s="14">
        <v>4483</v>
      </c>
      <c r="H49" s="14"/>
      <c r="I49" s="14">
        <v>2616</v>
      </c>
      <c r="J49" s="14"/>
      <c r="K49" s="14">
        <v>800</v>
      </c>
      <c r="L49" s="14"/>
      <c r="M49" s="15">
        <v>2131</v>
      </c>
      <c r="N49" s="15"/>
      <c r="O49" s="14">
        <v>880</v>
      </c>
      <c r="P49" s="14"/>
      <c r="Q49" s="15">
        <v>352</v>
      </c>
      <c r="R49" s="15"/>
      <c r="S49" s="15">
        <v>188</v>
      </c>
      <c r="T49" s="14">
        <v>9917</v>
      </c>
      <c r="U49" s="2"/>
    </row>
    <row r="50" spans="1:21" ht="15.75">
      <c r="A50" s="13" t="s">
        <v>45</v>
      </c>
      <c r="B50" s="14">
        <f t="shared" si="2"/>
        <v>11819</v>
      </c>
      <c r="C50" s="14">
        <v>3740</v>
      </c>
      <c r="D50" s="14"/>
      <c r="E50" s="14">
        <v>4446</v>
      </c>
      <c r="F50" s="14"/>
      <c r="G50" s="14">
        <v>741</v>
      </c>
      <c r="H50" s="14"/>
      <c r="I50" s="14">
        <v>630</v>
      </c>
      <c r="J50" s="14"/>
      <c r="K50" s="14">
        <v>96</v>
      </c>
      <c r="L50" s="14"/>
      <c r="M50" s="15">
        <v>184</v>
      </c>
      <c r="N50" s="15"/>
      <c r="O50" s="14">
        <v>109</v>
      </c>
      <c r="P50" s="14"/>
      <c r="Q50" s="15">
        <v>45</v>
      </c>
      <c r="R50" s="15"/>
      <c r="S50" s="15">
        <v>23</v>
      </c>
      <c r="T50" s="14">
        <v>1805</v>
      </c>
      <c r="U50" s="2"/>
    </row>
    <row r="51" spans="1:21" ht="15.75">
      <c r="A51" s="13" t="s">
        <v>46</v>
      </c>
      <c r="B51" s="14">
        <f t="shared" si="2"/>
        <v>36764</v>
      </c>
      <c r="C51" s="14">
        <v>12006</v>
      </c>
      <c r="D51" s="14"/>
      <c r="E51" s="14">
        <v>13642</v>
      </c>
      <c r="F51" s="14"/>
      <c r="G51" s="14">
        <v>2395</v>
      </c>
      <c r="H51" s="14"/>
      <c r="I51" s="14">
        <v>1483</v>
      </c>
      <c r="J51" s="14"/>
      <c r="K51" s="14">
        <v>349</v>
      </c>
      <c r="L51" s="14"/>
      <c r="M51" s="15">
        <v>504</v>
      </c>
      <c r="N51" s="15"/>
      <c r="O51" s="14">
        <v>370</v>
      </c>
      <c r="P51" s="14"/>
      <c r="Q51" s="15">
        <v>166</v>
      </c>
      <c r="R51" s="15"/>
      <c r="S51" s="15">
        <v>85</v>
      </c>
      <c r="T51" s="14">
        <v>5764</v>
      </c>
      <c r="U51" s="2"/>
    </row>
    <row r="52" spans="1:21" ht="15.75">
      <c r="A52" s="13" t="s">
        <v>47</v>
      </c>
      <c r="B52" s="14">
        <f t="shared" si="2"/>
        <v>19425</v>
      </c>
      <c r="C52" s="14">
        <v>7932</v>
      </c>
      <c r="D52" s="14"/>
      <c r="E52" s="14">
        <v>6649</v>
      </c>
      <c r="F52" s="14"/>
      <c r="G52" s="14">
        <v>977</v>
      </c>
      <c r="H52" s="14"/>
      <c r="I52" s="14">
        <v>686</v>
      </c>
      <c r="J52" s="14"/>
      <c r="K52" s="14">
        <v>197</v>
      </c>
      <c r="L52" s="14"/>
      <c r="M52" s="15">
        <v>248</v>
      </c>
      <c r="N52" s="15"/>
      <c r="O52" s="14">
        <v>196</v>
      </c>
      <c r="P52" s="14"/>
      <c r="Q52" s="15">
        <v>129</v>
      </c>
      <c r="R52" s="15"/>
      <c r="S52" s="15">
        <v>43</v>
      </c>
      <c r="T52" s="14">
        <v>2368</v>
      </c>
      <c r="U52" s="2"/>
    </row>
    <row r="53" spans="1:21" ht="15.75">
      <c r="A53" s="13" t="s">
        <v>48</v>
      </c>
      <c r="B53" s="14">
        <f t="shared" si="2"/>
        <v>30031</v>
      </c>
      <c r="C53" s="14">
        <v>11528</v>
      </c>
      <c r="D53" s="14"/>
      <c r="E53" s="14">
        <v>9470</v>
      </c>
      <c r="F53" s="14"/>
      <c r="G53" s="14">
        <v>2689</v>
      </c>
      <c r="H53" s="14"/>
      <c r="I53" s="14">
        <v>1103</v>
      </c>
      <c r="J53" s="14"/>
      <c r="K53" s="14">
        <v>295</v>
      </c>
      <c r="L53" s="14"/>
      <c r="M53" s="15">
        <v>725</v>
      </c>
      <c r="N53" s="15"/>
      <c r="O53" s="14">
        <v>384</v>
      </c>
      <c r="P53" s="14"/>
      <c r="Q53" s="15">
        <v>121</v>
      </c>
      <c r="R53" s="15"/>
      <c r="S53" s="15">
        <v>61</v>
      </c>
      <c r="T53" s="14">
        <v>3655</v>
      </c>
      <c r="U53" s="2"/>
    </row>
    <row r="54" spans="1:21" ht="15.75">
      <c r="A54" s="13" t="s">
        <v>49</v>
      </c>
      <c r="B54" s="14">
        <f t="shared" si="2"/>
        <v>56452</v>
      </c>
      <c r="C54" s="14">
        <v>30097</v>
      </c>
      <c r="D54" s="14"/>
      <c r="E54" s="14">
        <v>12946</v>
      </c>
      <c r="F54" s="14"/>
      <c r="G54" s="14">
        <v>2898</v>
      </c>
      <c r="H54" s="14"/>
      <c r="I54" s="14">
        <v>3605</v>
      </c>
      <c r="J54" s="14"/>
      <c r="K54" s="14">
        <v>751</v>
      </c>
      <c r="L54" s="14"/>
      <c r="M54" s="15">
        <v>830</v>
      </c>
      <c r="N54" s="15"/>
      <c r="O54" s="14">
        <v>453</v>
      </c>
      <c r="P54" s="14"/>
      <c r="Q54" s="15">
        <v>305</v>
      </c>
      <c r="R54" s="15"/>
      <c r="S54" s="15">
        <v>95</v>
      </c>
      <c r="T54" s="14">
        <v>4472</v>
      </c>
      <c r="U54" s="2"/>
    </row>
    <row r="55" spans="1:21" ht="15.75">
      <c r="A55" s="13" t="s">
        <v>50</v>
      </c>
      <c r="B55" s="14">
        <f t="shared" si="2"/>
        <v>87576</v>
      </c>
      <c r="C55" s="14">
        <v>46043</v>
      </c>
      <c r="D55" s="14"/>
      <c r="E55" s="14">
        <v>20992</v>
      </c>
      <c r="F55" s="14"/>
      <c r="G55" s="14">
        <v>4760</v>
      </c>
      <c r="H55" s="14"/>
      <c r="I55" s="14">
        <v>2415</v>
      </c>
      <c r="J55" s="14"/>
      <c r="K55" s="14">
        <v>1246</v>
      </c>
      <c r="L55" s="14"/>
      <c r="M55" s="15">
        <v>1635</v>
      </c>
      <c r="N55" s="15"/>
      <c r="O55" s="14">
        <v>723</v>
      </c>
      <c r="P55" s="14"/>
      <c r="Q55" s="15">
        <v>224</v>
      </c>
      <c r="R55" s="15"/>
      <c r="S55" s="15">
        <v>175</v>
      </c>
      <c r="T55" s="14">
        <v>9363</v>
      </c>
      <c r="U55" s="2"/>
    </row>
    <row r="56" spans="1:21" ht="15.75">
      <c r="A56" s="13" t="s">
        <v>51</v>
      </c>
      <c r="B56" s="14">
        <f t="shared" si="2"/>
        <v>30979</v>
      </c>
      <c r="C56" s="14">
        <v>13316</v>
      </c>
      <c r="D56" s="14"/>
      <c r="E56" s="14">
        <v>9906</v>
      </c>
      <c r="F56" s="14"/>
      <c r="G56" s="14">
        <v>981</v>
      </c>
      <c r="H56" s="14"/>
      <c r="I56" s="14">
        <v>1016</v>
      </c>
      <c r="J56" s="14"/>
      <c r="K56" s="14">
        <v>236</v>
      </c>
      <c r="L56" s="14"/>
      <c r="M56" s="15">
        <v>366</v>
      </c>
      <c r="N56" s="15"/>
      <c r="O56" s="14">
        <v>284</v>
      </c>
      <c r="P56" s="14"/>
      <c r="Q56" s="15">
        <v>124</v>
      </c>
      <c r="R56" s="15"/>
      <c r="S56" s="15">
        <v>64</v>
      </c>
      <c r="T56" s="14">
        <v>4686</v>
      </c>
      <c r="U56" s="2"/>
    </row>
    <row r="57" spans="1:21" ht="15.75">
      <c r="A57" s="13" t="s">
        <v>52</v>
      </c>
      <c r="B57" s="14">
        <f t="shared" si="2"/>
        <v>70226</v>
      </c>
      <c r="C57" s="14">
        <v>32805</v>
      </c>
      <c r="D57" s="14"/>
      <c r="E57" s="14">
        <v>20772</v>
      </c>
      <c r="F57" s="14"/>
      <c r="G57" s="14">
        <v>3648</v>
      </c>
      <c r="H57" s="14"/>
      <c r="I57" s="14">
        <v>3708</v>
      </c>
      <c r="J57" s="14"/>
      <c r="K57" s="14">
        <v>872</v>
      </c>
      <c r="L57" s="14"/>
      <c r="M57" s="15">
        <v>949</v>
      </c>
      <c r="N57" s="15"/>
      <c r="O57" s="14">
        <v>472</v>
      </c>
      <c r="P57" s="14"/>
      <c r="Q57" s="15">
        <v>224</v>
      </c>
      <c r="R57" s="15"/>
      <c r="S57" s="15">
        <v>97</v>
      </c>
      <c r="T57" s="14">
        <v>6679</v>
      </c>
      <c r="U57" s="2"/>
    </row>
    <row r="58" spans="1:21" ht="15.75">
      <c r="A58" s="13" t="s">
        <v>53</v>
      </c>
      <c r="B58" s="14">
        <f t="shared" si="2"/>
        <v>55240</v>
      </c>
      <c r="C58" s="14">
        <v>29405</v>
      </c>
      <c r="D58" s="14"/>
      <c r="E58" s="14">
        <v>12874</v>
      </c>
      <c r="F58" s="14"/>
      <c r="G58" s="14">
        <v>2609</v>
      </c>
      <c r="H58" s="14"/>
      <c r="I58" s="14">
        <v>2813</v>
      </c>
      <c r="J58" s="14"/>
      <c r="K58" s="14">
        <v>756</v>
      </c>
      <c r="L58" s="14"/>
      <c r="M58" s="15">
        <v>677</v>
      </c>
      <c r="N58" s="15"/>
      <c r="O58" s="14">
        <v>427</v>
      </c>
      <c r="P58" s="14"/>
      <c r="Q58" s="15">
        <v>199</v>
      </c>
      <c r="R58" s="15"/>
      <c r="S58" s="15">
        <v>68</v>
      </c>
      <c r="T58" s="14">
        <v>5412</v>
      </c>
      <c r="U58" s="2"/>
    </row>
    <row r="59" spans="1:21" ht="15.75">
      <c r="A59" s="13" t="s">
        <v>54</v>
      </c>
      <c r="B59" s="14">
        <f t="shared" si="2"/>
        <v>10868</v>
      </c>
      <c r="C59" s="14">
        <v>4810</v>
      </c>
      <c r="D59" s="14"/>
      <c r="E59" s="14">
        <v>3467</v>
      </c>
      <c r="F59" s="14"/>
      <c r="G59" s="14">
        <v>803</v>
      </c>
      <c r="H59" s="14"/>
      <c r="I59" s="14">
        <v>528</v>
      </c>
      <c r="J59" s="14"/>
      <c r="K59" s="14">
        <v>132</v>
      </c>
      <c r="L59" s="14"/>
      <c r="M59" s="15">
        <v>141</v>
      </c>
      <c r="N59" s="15"/>
      <c r="O59" s="14">
        <v>90</v>
      </c>
      <c r="P59" s="14"/>
      <c r="Q59" s="15">
        <v>47</v>
      </c>
      <c r="R59" s="15"/>
      <c r="S59" s="15">
        <v>22</v>
      </c>
      <c r="T59" s="14">
        <v>828</v>
      </c>
      <c r="U59" s="2"/>
    </row>
    <row r="60" spans="1:21" ht="15.75">
      <c r="A60" s="13" t="s">
        <v>55</v>
      </c>
      <c r="B60" s="14">
        <f t="shared" si="2"/>
        <v>6193</v>
      </c>
      <c r="C60" s="14">
        <v>2039</v>
      </c>
      <c r="D60" s="14"/>
      <c r="E60" s="14">
        <v>2540</v>
      </c>
      <c r="F60" s="14"/>
      <c r="G60" s="14">
        <v>331</v>
      </c>
      <c r="H60" s="14"/>
      <c r="I60" s="14">
        <v>205</v>
      </c>
      <c r="J60" s="14"/>
      <c r="K60" s="14">
        <v>53</v>
      </c>
      <c r="L60" s="14"/>
      <c r="M60" s="15">
        <v>108</v>
      </c>
      <c r="N60" s="15"/>
      <c r="O60" s="14">
        <v>61</v>
      </c>
      <c r="P60" s="14"/>
      <c r="Q60" s="15">
        <v>26</v>
      </c>
      <c r="R60" s="15"/>
      <c r="S60" s="15">
        <v>11</v>
      </c>
      <c r="T60" s="14">
        <v>819</v>
      </c>
      <c r="U60" s="2"/>
    </row>
    <row r="61" spans="1:21" ht="15.75">
      <c r="A61" s="13" t="s">
        <v>56</v>
      </c>
      <c r="B61" s="14">
        <f t="shared" si="2"/>
        <v>10882</v>
      </c>
      <c r="C61" s="14">
        <v>4172</v>
      </c>
      <c r="D61" s="14"/>
      <c r="E61" s="14">
        <v>3808</v>
      </c>
      <c r="F61" s="14"/>
      <c r="G61" s="14">
        <v>556</v>
      </c>
      <c r="H61" s="14"/>
      <c r="I61" s="14">
        <v>480</v>
      </c>
      <c r="J61" s="14"/>
      <c r="K61" s="14">
        <v>104</v>
      </c>
      <c r="L61" s="14"/>
      <c r="M61" s="15">
        <v>227</v>
      </c>
      <c r="N61" s="15"/>
      <c r="O61" s="14">
        <v>128</v>
      </c>
      <c r="P61" s="14"/>
      <c r="Q61" s="15">
        <v>40</v>
      </c>
      <c r="R61" s="15"/>
      <c r="S61" s="15">
        <v>25</v>
      </c>
      <c r="T61" s="14">
        <v>1342</v>
      </c>
      <c r="U61" s="2"/>
    </row>
    <row r="62" spans="1:21" ht="15.75">
      <c r="A62" s="13" t="s">
        <v>57</v>
      </c>
      <c r="B62" s="14">
        <f t="shared" si="2"/>
        <v>29646</v>
      </c>
      <c r="C62" s="14">
        <v>8143</v>
      </c>
      <c r="D62" s="14"/>
      <c r="E62" s="14">
        <v>13305</v>
      </c>
      <c r="F62" s="14"/>
      <c r="G62" s="14">
        <v>1328</v>
      </c>
      <c r="H62" s="14"/>
      <c r="I62" s="14">
        <v>992</v>
      </c>
      <c r="J62" s="14"/>
      <c r="K62" s="14">
        <v>208</v>
      </c>
      <c r="L62" s="14"/>
      <c r="M62" s="15">
        <v>603</v>
      </c>
      <c r="N62" s="15"/>
      <c r="O62" s="14">
        <v>273</v>
      </c>
      <c r="P62" s="14"/>
      <c r="Q62" s="15">
        <v>84</v>
      </c>
      <c r="R62" s="15"/>
      <c r="S62" s="15">
        <v>61</v>
      </c>
      <c r="T62" s="14">
        <v>4649</v>
      </c>
      <c r="U62" s="2"/>
    </row>
    <row r="63" spans="1:21" ht="15.75">
      <c r="A63" s="13" t="s">
        <v>58</v>
      </c>
      <c r="B63" s="14">
        <f t="shared" si="2"/>
        <v>377312</v>
      </c>
      <c r="C63" s="14">
        <v>173180</v>
      </c>
      <c r="D63" s="14"/>
      <c r="E63" s="14">
        <v>112960</v>
      </c>
      <c r="F63" s="14"/>
      <c r="G63" s="14">
        <v>23780</v>
      </c>
      <c r="H63" s="14"/>
      <c r="I63" s="14">
        <v>13027</v>
      </c>
      <c r="J63" s="14"/>
      <c r="K63" s="14">
        <v>4687</v>
      </c>
      <c r="L63" s="14"/>
      <c r="M63" s="15">
        <v>8970</v>
      </c>
      <c r="N63" s="15"/>
      <c r="O63" s="14">
        <v>2813</v>
      </c>
      <c r="P63" s="14"/>
      <c r="Q63" s="15">
        <v>874</v>
      </c>
      <c r="R63" s="15"/>
      <c r="S63" s="15">
        <v>489</v>
      </c>
      <c r="T63" s="14">
        <v>36532</v>
      </c>
      <c r="U63" s="2"/>
    </row>
    <row r="64" spans="1:21" ht="15.75">
      <c r="A64" s="13" t="s">
        <v>59</v>
      </c>
      <c r="B64" s="14">
        <f t="shared" si="2"/>
        <v>21978</v>
      </c>
      <c r="C64" s="14">
        <v>11158</v>
      </c>
      <c r="D64" s="14"/>
      <c r="E64" s="14">
        <v>5679</v>
      </c>
      <c r="F64" s="14"/>
      <c r="G64" s="14">
        <v>940</v>
      </c>
      <c r="H64" s="14"/>
      <c r="I64" s="14">
        <v>700</v>
      </c>
      <c r="J64" s="14"/>
      <c r="K64" s="14">
        <v>215</v>
      </c>
      <c r="L64" s="14"/>
      <c r="M64" s="15">
        <v>319</v>
      </c>
      <c r="N64" s="15"/>
      <c r="O64" s="14">
        <v>234</v>
      </c>
      <c r="P64" s="14"/>
      <c r="Q64" s="15">
        <v>104</v>
      </c>
      <c r="R64" s="15"/>
      <c r="S64" s="15">
        <v>64</v>
      </c>
      <c r="T64" s="14">
        <v>2565</v>
      </c>
      <c r="U64" s="2"/>
    </row>
    <row r="65" spans="1:21" ht="15.75">
      <c r="A65" s="13" t="s">
        <v>60</v>
      </c>
      <c r="B65" s="14">
        <f t="shared" si="2"/>
        <v>16942</v>
      </c>
      <c r="C65" s="14">
        <v>5443</v>
      </c>
      <c r="D65" s="14"/>
      <c r="E65" s="14">
        <v>7584</v>
      </c>
      <c r="F65" s="14"/>
      <c r="G65" s="14">
        <v>1002</v>
      </c>
      <c r="H65" s="14"/>
      <c r="I65" s="14">
        <v>552</v>
      </c>
      <c r="J65" s="14"/>
      <c r="K65" s="14">
        <v>136</v>
      </c>
      <c r="L65" s="14"/>
      <c r="M65" s="15">
        <v>367</v>
      </c>
      <c r="N65" s="15"/>
      <c r="O65" s="14">
        <v>148</v>
      </c>
      <c r="P65" s="14"/>
      <c r="Q65" s="15">
        <v>63</v>
      </c>
      <c r="R65" s="15"/>
      <c r="S65" s="15">
        <v>55</v>
      </c>
      <c r="T65" s="14">
        <v>1592</v>
      </c>
      <c r="U65" s="2"/>
    </row>
    <row r="66" spans="1:21" ht="15.75">
      <c r="A66" s="13" t="s">
        <v>61</v>
      </c>
      <c r="B66" s="14">
        <f t="shared" si="2"/>
        <v>28903</v>
      </c>
      <c r="C66" s="14">
        <v>14707</v>
      </c>
      <c r="D66" s="14"/>
      <c r="E66" s="14">
        <v>7420</v>
      </c>
      <c r="F66" s="14"/>
      <c r="G66" s="14">
        <v>891</v>
      </c>
      <c r="H66" s="14"/>
      <c r="I66" s="14">
        <v>852</v>
      </c>
      <c r="J66" s="14"/>
      <c r="K66" s="14">
        <v>369</v>
      </c>
      <c r="L66" s="14"/>
      <c r="M66" s="15">
        <v>307</v>
      </c>
      <c r="N66" s="15"/>
      <c r="O66" s="14">
        <v>332</v>
      </c>
      <c r="P66" s="14"/>
      <c r="Q66" s="15">
        <v>364</v>
      </c>
      <c r="R66" s="15"/>
      <c r="S66" s="15">
        <v>83</v>
      </c>
      <c r="T66" s="14">
        <v>3578</v>
      </c>
      <c r="U66" s="2"/>
    </row>
    <row r="67" spans="1:21" ht="15.75">
      <c r="A67" s="13" t="s">
        <v>62</v>
      </c>
      <c r="B67" s="14">
        <f t="shared" si="2"/>
        <v>61378</v>
      </c>
      <c r="C67" s="14">
        <v>28052</v>
      </c>
      <c r="D67" s="14"/>
      <c r="E67" s="14">
        <v>17817</v>
      </c>
      <c r="F67" s="14"/>
      <c r="G67" s="14">
        <v>3855</v>
      </c>
      <c r="H67" s="14"/>
      <c r="I67" s="14">
        <v>2261</v>
      </c>
      <c r="J67" s="14"/>
      <c r="K67" s="14">
        <v>850</v>
      </c>
      <c r="L67" s="14"/>
      <c r="M67" s="15">
        <v>924</v>
      </c>
      <c r="N67" s="15"/>
      <c r="O67" s="14">
        <v>879</v>
      </c>
      <c r="P67" s="14"/>
      <c r="Q67" s="15">
        <v>526</v>
      </c>
      <c r="R67" s="15"/>
      <c r="S67" s="15">
        <v>145</v>
      </c>
      <c r="T67" s="14">
        <v>6069</v>
      </c>
      <c r="U67" s="2"/>
    </row>
    <row r="68" spans="1:21" ht="15.75">
      <c r="A68" s="13" t="s">
        <v>63</v>
      </c>
      <c r="B68" s="14">
        <f t="shared" si="2"/>
        <v>21113</v>
      </c>
      <c r="C68" s="14">
        <v>8910</v>
      </c>
      <c r="D68" s="14"/>
      <c r="E68" s="14">
        <v>6728</v>
      </c>
      <c r="F68" s="14"/>
      <c r="G68" s="14">
        <v>950</v>
      </c>
      <c r="H68" s="14"/>
      <c r="I68" s="14">
        <v>836</v>
      </c>
      <c r="J68" s="14"/>
      <c r="K68" s="14">
        <v>222</v>
      </c>
      <c r="L68" s="14"/>
      <c r="M68" s="15">
        <v>290</v>
      </c>
      <c r="N68" s="15"/>
      <c r="O68" s="14">
        <v>231</v>
      </c>
      <c r="P68" s="14"/>
      <c r="Q68" s="15">
        <v>84</v>
      </c>
      <c r="R68" s="15"/>
      <c r="S68" s="15">
        <v>40</v>
      </c>
      <c r="T68" s="14">
        <v>2822</v>
      </c>
      <c r="U68" s="2"/>
    </row>
    <row r="69" spans="1:21" ht="15.75">
      <c r="A69" s="13" t="s">
        <v>64</v>
      </c>
      <c r="B69" s="14">
        <f t="shared" si="2"/>
        <v>18135</v>
      </c>
      <c r="C69" s="14">
        <v>7297</v>
      </c>
      <c r="D69" s="14"/>
      <c r="E69" s="14">
        <v>5959</v>
      </c>
      <c r="F69" s="14"/>
      <c r="G69" s="14">
        <v>938</v>
      </c>
      <c r="H69" s="14"/>
      <c r="I69" s="14">
        <v>844</v>
      </c>
      <c r="J69" s="14"/>
      <c r="K69" s="14">
        <v>224</v>
      </c>
      <c r="L69" s="14"/>
      <c r="M69" s="15">
        <v>267</v>
      </c>
      <c r="N69" s="15"/>
      <c r="O69" s="14">
        <v>149</v>
      </c>
      <c r="P69" s="14"/>
      <c r="Q69" s="15">
        <v>68</v>
      </c>
      <c r="R69" s="15"/>
      <c r="S69" s="15">
        <v>49</v>
      </c>
      <c r="T69" s="14">
        <v>2340</v>
      </c>
      <c r="U69" s="2"/>
    </row>
    <row r="70" spans="1:21" ht="15.75">
      <c r="A70" s="13" t="s">
        <v>65</v>
      </c>
      <c r="B70" s="14">
        <f t="shared" si="2"/>
        <v>27836</v>
      </c>
      <c r="C70" s="14">
        <v>8613</v>
      </c>
      <c r="D70" s="14"/>
      <c r="E70" s="14">
        <v>10286</v>
      </c>
      <c r="F70" s="14"/>
      <c r="G70" s="14">
        <v>2288</v>
      </c>
      <c r="H70" s="14"/>
      <c r="I70" s="14">
        <v>2214</v>
      </c>
      <c r="J70" s="14"/>
      <c r="K70" s="14">
        <v>309</v>
      </c>
      <c r="L70" s="14"/>
      <c r="M70" s="15">
        <v>556</v>
      </c>
      <c r="N70" s="15"/>
      <c r="O70" s="14">
        <v>273</v>
      </c>
      <c r="P70" s="14"/>
      <c r="Q70" s="15">
        <v>111</v>
      </c>
      <c r="R70" s="15"/>
      <c r="S70" s="15">
        <v>71</v>
      </c>
      <c r="T70" s="14">
        <v>3115</v>
      </c>
      <c r="U70" s="2"/>
    </row>
    <row r="71" spans="1:21" ht="15.75">
      <c r="A71" s="13" t="s">
        <v>66</v>
      </c>
      <c r="B71" s="14">
        <f t="shared" si="2"/>
        <v>275711</v>
      </c>
      <c r="C71" s="14">
        <v>149751</v>
      </c>
      <c r="D71" s="14"/>
      <c r="E71" s="14">
        <v>67866</v>
      </c>
      <c r="F71" s="14"/>
      <c r="G71" s="14">
        <v>13232</v>
      </c>
      <c r="H71" s="14"/>
      <c r="I71" s="14">
        <v>6942</v>
      </c>
      <c r="J71" s="14"/>
      <c r="K71" s="14">
        <v>3111</v>
      </c>
      <c r="L71" s="14"/>
      <c r="M71" s="15">
        <v>3860</v>
      </c>
      <c r="N71" s="15"/>
      <c r="O71" s="14">
        <v>1829</v>
      </c>
      <c r="P71" s="14"/>
      <c r="Q71" s="15">
        <v>695</v>
      </c>
      <c r="R71" s="15"/>
      <c r="S71" s="15">
        <v>451</v>
      </c>
      <c r="T71" s="14">
        <v>27974</v>
      </c>
      <c r="U71" s="2"/>
    </row>
    <row r="72" spans="1:21" ht="15.75">
      <c r="A72" s="13" t="s">
        <v>67</v>
      </c>
      <c r="B72" s="14">
        <f t="shared" si="2"/>
        <v>13263</v>
      </c>
      <c r="C72" s="14">
        <v>4429</v>
      </c>
      <c r="D72" s="14"/>
      <c r="E72" s="14">
        <v>4949</v>
      </c>
      <c r="F72" s="14"/>
      <c r="G72" s="14">
        <v>751</v>
      </c>
      <c r="H72" s="14"/>
      <c r="I72" s="14">
        <v>639</v>
      </c>
      <c r="J72" s="14"/>
      <c r="K72" s="14">
        <v>115</v>
      </c>
      <c r="L72" s="14"/>
      <c r="M72" s="15">
        <v>364</v>
      </c>
      <c r="N72" s="15"/>
      <c r="O72" s="14">
        <v>117</v>
      </c>
      <c r="P72" s="14"/>
      <c r="Q72" s="15">
        <v>44</v>
      </c>
      <c r="R72" s="15"/>
      <c r="S72" s="15">
        <v>35</v>
      </c>
      <c r="T72" s="14">
        <v>1820</v>
      </c>
      <c r="U72" s="2"/>
    </row>
    <row r="73" spans="1:21" ht="15.75">
      <c r="A73" s="13" t="s">
        <v>68</v>
      </c>
      <c r="B73" s="14">
        <f t="shared" si="2"/>
        <v>7502</v>
      </c>
      <c r="C73" s="14">
        <v>2368</v>
      </c>
      <c r="D73" s="14"/>
      <c r="E73" s="14">
        <v>3182</v>
      </c>
      <c r="F73" s="14"/>
      <c r="G73" s="14">
        <v>429</v>
      </c>
      <c r="H73" s="14"/>
      <c r="I73" s="14">
        <v>359</v>
      </c>
      <c r="J73" s="14"/>
      <c r="K73" s="14">
        <v>59</v>
      </c>
      <c r="L73" s="14"/>
      <c r="M73" s="15">
        <v>111</v>
      </c>
      <c r="N73" s="15"/>
      <c r="O73" s="14">
        <v>62</v>
      </c>
      <c r="P73" s="14"/>
      <c r="Q73" s="15">
        <v>37</v>
      </c>
      <c r="R73" s="15"/>
      <c r="S73" s="15">
        <v>19</v>
      </c>
      <c r="T73" s="14">
        <v>876</v>
      </c>
      <c r="U73" s="2"/>
    </row>
    <row r="74" spans="1:21" ht="15.75">
      <c r="A74" s="20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"/>
    </row>
    <row r="75" spans="1:21" ht="15.75">
      <c r="A75" s="2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2"/>
    </row>
    <row r="76" spans="1:21" ht="15.75">
      <c r="A76" s="34" t="s">
        <v>108</v>
      </c>
      <c r="B76" s="14"/>
      <c r="C76" s="14"/>
      <c r="D76" s="14"/>
      <c r="E76" s="14"/>
      <c r="F76" s="14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2"/>
    </row>
    <row r="77" spans="1:21" ht="15.75">
      <c r="A77" s="2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2"/>
    </row>
    <row r="78" spans="1:21" ht="15.75">
      <c r="A78" s="2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2"/>
    </row>
    <row r="79" spans="1:21" ht="15.75">
      <c r="A79" s="2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2"/>
    </row>
    <row r="80" spans="1:21" ht="15.75">
      <c r="A80" s="2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2"/>
    </row>
    <row r="81" spans="1:21" ht="15.75">
      <c r="A81" s="2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2"/>
    </row>
    <row r="82" spans="1:21" ht="15.75">
      <c r="A82" s="2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2"/>
    </row>
    <row r="83" spans="1:21" ht="15.75">
      <c r="A83" s="2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2"/>
    </row>
    <row r="84" spans="1:21" ht="15.75">
      <c r="A84" s="2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2"/>
    </row>
    <row r="85" spans="1:21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</sheetData>
  <sheetProtection/>
  <hyperlinks>
    <hyperlink ref="A76" r:id="rId1" display="SOURCE:  New York State Board of Elections."/>
  </hyperlinks>
  <printOptions/>
  <pageMargins left="0.7" right="0.7" top="0.75" bottom="0.75" header="0.3" footer="0.3"/>
  <pageSetup fitToHeight="2" fitToWidth="1" horizontalDpi="600" verticalDpi="600" orientation="landscape" scale="57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18.77734375" style="0" customWidth="1"/>
    <col min="2" max="3" width="13.77734375" style="0" customWidth="1"/>
    <col min="4" max="4" width="1.77734375" style="0" customWidth="1"/>
    <col min="5" max="5" width="13.77734375" style="0" customWidth="1"/>
    <col min="6" max="6" width="1.77734375" style="0" customWidth="1"/>
    <col min="7" max="7" width="13.77734375" style="0" customWidth="1"/>
    <col min="8" max="8" width="1.77734375" style="0" customWidth="1"/>
    <col min="9" max="9" width="13.77734375" style="0" customWidth="1"/>
    <col min="10" max="10" width="1.77734375" style="0" customWidth="1"/>
    <col min="11" max="11" width="13.77734375" style="0" customWidth="1"/>
    <col min="12" max="12" width="1.77734375" style="0" customWidth="1"/>
    <col min="13" max="13" width="13.77734375" style="0" customWidth="1"/>
    <col min="14" max="14" width="1.77734375" style="0" customWidth="1"/>
    <col min="15" max="15" width="13.77734375" style="0" customWidth="1"/>
    <col min="16" max="16" width="1.77734375" style="0" customWidth="1"/>
  </cols>
  <sheetData>
    <row r="1" spans="1:20" ht="20.25">
      <c r="A1" s="22" t="s">
        <v>86</v>
      </c>
      <c r="B1" s="3"/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0.25">
      <c r="A2" s="22" t="s">
        <v>124</v>
      </c>
      <c r="B2" s="3"/>
      <c r="C2" s="3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"/>
      <c r="T3" s="2"/>
    </row>
    <row r="4" spans="1:20" ht="29.25">
      <c r="A4" s="5"/>
      <c r="B4" s="7"/>
      <c r="C4" s="27" t="s">
        <v>119</v>
      </c>
      <c r="D4" s="7"/>
      <c r="E4" s="27" t="s">
        <v>128</v>
      </c>
      <c r="F4" s="7"/>
      <c r="G4" s="27" t="s">
        <v>128</v>
      </c>
      <c r="H4" s="6"/>
      <c r="I4" s="27" t="s">
        <v>128</v>
      </c>
      <c r="J4" s="7"/>
      <c r="K4" s="27" t="s">
        <v>119</v>
      </c>
      <c r="L4" s="7"/>
      <c r="M4" s="32" t="s">
        <v>129</v>
      </c>
      <c r="N4" s="6"/>
      <c r="O4" s="27" t="s">
        <v>130</v>
      </c>
      <c r="P4" s="7"/>
      <c r="Q4" s="32" t="s">
        <v>131</v>
      </c>
      <c r="R4" s="6"/>
      <c r="S4" s="2"/>
      <c r="T4" s="2"/>
    </row>
    <row r="5" spans="1:20" ht="29.25">
      <c r="A5" s="10" t="s">
        <v>0</v>
      </c>
      <c r="B5" s="11" t="s">
        <v>75</v>
      </c>
      <c r="C5" s="11" t="s">
        <v>125</v>
      </c>
      <c r="D5" s="11"/>
      <c r="E5" s="11" t="s">
        <v>1</v>
      </c>
      <c r="F5" s="11"/>
      <c r="G5" s="25" t="s">
        <v>126</v>
      </c>
      <c r="H5" s="12"/>
      <c r="I5" s="24" t="s">
        <v>109</v>
      </c>
      <c r="J5" s="11"/>
      <c r="K5" s="11" t="s">
        <v>107</v>
      </c>
      <c r="L5" s="11"/>
      <c r="M5" s="25" t="s">
        <v>101</v>
      </c>
      <c r="N5" s="12"/>
      <c r="O5" s="24" t="s">
        <v>127</v>
      </c>
      <c r="P5" s="11"/>
      <c r="Q5" s="12" t="s">
        <v>2</v>
      </c>
      <c r="R5" s="24" t="s">
        <v>110</v>
      </c>
      <c r="S5" s="2"/>
      <c r="T5" s="2"/>
    </row>
    <row r="6" spans="1:20" ht="15.75">
      <c r="A6" s="13"/>
      <c r="B6" s="8"/>
      <c r="C6" s="8"/>
      <c r="D6" s="8"/>
      <c r="E6" s="8"/>
      <c r="F6" s="8"/>
      <c r="G6" s="9"/>
      <c r="H6" s="9"/>
      <c r="I6" s="8"/>
      <c r="J6" s="8"/>
      <c r="K6" s="8"/>
      <c r="L6" s="8"/>
      <c r="M6" s="9"/>
      <c r="N6" s="9"/>
      <c r="O6" s="8"/>
      <c r="P6" s="8"/>
      <c r="Q6" s="9"/>
      <c r="R6" s="8"/>
      <c r="S6" s="2"/>
      <c r="T6" s="2"/>
    </row>
    <row r="7" spans="1:20" ht="15.75">
      <c r="A7" s="13" t="s">
        <v>3</v>
      </c>
      <c r="B7" s="14">
        <v>5325323</v>
      </c>
      <c r="C7" s="14">
        <v>2299127</v>
      </c>
      <c r="D7" s="14"/>
      <c r="E7" s="14">
        <v>1748414</v>
      </c>
      <c r="F7" s="14"/>
      <c r="G7" s="14">
        <v>282922</v>
      </c>
      <c r="H7" s="14"/>
      <c r="I7" s="14">
        <v>124423</v>
      </c>
      <c r="J7" s="14"/>
      <c r="K7" s="14">
        <v>105277</v>
      </c>
      <c r="L7" s="14"/>
      <c r="M7" s="15">
        <v>10078</v>
      </c>
      <c r="N7" s="15"/>
      <c r="O7" s="14">
        <v>53801</v>
      </c>
      <c r="P7" s="14"/>
      <c r="Q7" s="15">
        <v>17986</v>
      </c>
      <c r="R7" s="14">
        <v>683295</v>
      </c>
      <c r="S7" s="2"/>
      <c r="T7" s="2"/>
    </row>
    <row r="8" spans="1:20" ht="15.75">
      <c r="A8" s="2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  <c r="N8" s="15"/>
      <c r="O8" s="14"/>
      <c r="P8" s="14"/>
      <c r="Q8" s="15"/>
      <c r="R8" s="14"/>
      <c r="S8" s="2"/>
      <c r="T8" s="2"/>
    </row>
    <row r="9" spans="1:20" ht="15.75">
      <c r="A9" s="13" t="s">
        <v>4</v>
      </c>
      <c r="B9" s="14">
        <v>1576160</v>
      </c>
      <c r="C9" s="14">
        <v>920676</v>
      </c>
      <c r="D9" s="14"/>
      <c r="E9" s="14">
        <v>286964</v>
      </c>
      <c r="F9" s="14"/>
      <c r="G9" s="14">
        <v>40087</v>
      </c>
      <c r="H9" s="14"/>
      <c r="I9" s="14">
        <v>16947</v>
      </c>
      <c r="J9" s="14"/>
      <c r="K9" s="14">
        <v>44861</v>
      </c>
      <c r="L9" s="14"/>
      <c r="M9" s="14">
        <v>2922</v>
      </c>
      <c r="N9" s="14"/>
      <c r="O9" s="14">
        <v>5671</v>
      </c>
      <c r="P9" s="14"/>
      <c r="Q9" s="15">
        <v>5474</v>
      </c>
      <c r="R9" s="14">
        <v>252558</v>
      </c>
      <c r="S9" s="2"/>
      <c r="T9" s="2"/>
    </row>
    <row r="10" spans="1:20" ht="15.75">
      <c r="A10" s="13" t="s">
        <v>5</v>
      </c>
      <c r="B10" s="14">
        <f>SUM(C10:R10)</f>
        <v>221561</v>
      </c>
      <c r="C10" s="14">
        <v>138179</v>
      </c>
      <c r="D10" s="14"/>
      <c r="E10" s="14">
        <v>27934</v>
      </c>
      <c r="F10" s="14"/>
      <c r="G10" s="14">
        <v>4371</v>
      </c>
      <c r="H10" s="14"/>
      <c r="I10" s="14">
        <v>2435</v>
      </c>
      <c r="J10" s="14"/>
      <c r="K10" s="14">
        <v>5308</v>
      </c>
      <c r="L10" s="14"/>
      <c r="M10" s="15">
        <v>357</v>
      </c>
      <c r="N10" s="15"/>
      <c r="O10" s="14">
        <v>750</v>
      </c>
      <c r="P10" s="14"/>
      <c r="Q10" s="15">
        <v>735</v>
      </c>
      <c r="R10" s="14">
        <v>41492</v>
      </c>
      <c r="S10" s="2"/>
      <c r="T10" s="2"/>
    </row>
    <row r="11" spans="1:20" ht="15.75">
      <c r="A11" s="13" t="s">
        <v>6</v>
      </c>
      <c r="B11" s="14">
        <f>SUM(C11:R11)</f>
        <v>441923</v>
      </c>
      <c r="C11" s="14">
        <v>259721</v>
      </c>
      <c r="D11" s="14"/>
      <c r="E11" s="14">
        <v>75314</v>
      </c>
      <c r="F11" s="14"/>
      <c r="G11" s="14">
        <v>9743</v>
      </c>
      <c r="H11" s="14"/>
      <c r="I11" s="14">
        <v>4157</v>
      </c>
      <c r="J11" s="14"/>
      <c r="K11" s="14">
        <v>11301</v>
      </c>
      <c r="L11" s="14"/>
      <c r="M11" s="15">
        <v>806</v>
      </c>
      <c r="N11" s="15"/>
      <c r="O11" s="14">
        <v>1412</v>
      </c>
      <c r="P11" s="14"/>
      <c r="Q11" s="15">
        <v>1360</v>
      </c>
      <c r="R11" s="14">
        <v>78109</v>
      </c>
      <c r="S11" s="2"/>
      <c r="T11" s="2"/>
    </row>
    <row r="12" spans="1:20" ht="15.75">
      <c r="A12" s="13" t="s">
        <v>7</v>
      </c>
      <c r="B12" s="14">
        <f>SUM(C12:R12)</f>
        <v>385521</v>
      </c>
      <c r="C12" s="14">
        <v>263304</v>
      </c>
      <c r="D12" s="14"/>
      <c r="E12" s="14">
        <v>52320</v>
      </c>
      <c r="F12" s="14"/>
      <c r="G12" s="14">
        <v>4505</v>
      </c>
      <c r="H12" s="14"/>
      <c r="I12" s="14">
        <v>2284</v>
      </c>
      <c r="J12" s="14"/>
      <c r="K12" s="14">
        <v>15635</v>
      </c>
      <c r="L12" s="14"/>
      <c r="M12" s="15">
        <v>924</v>
      </c>
      <c r="N12" s="15"/>
      <c r="O12" s="14">
        <v>1252</v>
      </c>
      <c r="P12" s="14"/>
      <c r="Q12" s="15">
        <v>1382</v>
      </c>
      <c r="R12" s="14">
        <v>43915</v>
      </c>
      <c r="S12" s="2"/>
      <c r="T12" s="2"/>
    </row>
    <row r="13" spans="1:20" ht="15.75">
      <c r="A13" s="13" t="s">
        <v>8</v>
      </c>
      <c r="B13" s="14">
        <f>SUM(C13:R13)</f>
        <v>416809</v>
      </c>
      <c r="C13" s="14">
        <v>218104</v>
      </c>
      <c r="D13" s="14"/>
      <c r="E13" s="14">
        <v>93802</v>
      </c>
      <c r="F13" s="14"/>
      <c r="G13" s="14">
        <v>13971</v>
      </c>
      <c r="H13" s="14"/>
      <c r="I13" s="14">
        <v>5205</v>
      </c>
      <c r="J13" s="14"/>
      <c r="K13" s="14">
        <v>10547</v>
      </c>
      <c r="L13" s="14"/>
      <c r="M13" s="15">
        <v>654</v>
      </c>
      <c r="N13" s="15"/>
      <c r="O13" s="14">
        <v>1672</v>
      </c>
      <c r="P13" s="14"/>
      <c r="Q13" s="15">
        <v>1561</v>
      </c>
      <c r="R13" s="14">
        <v>71293</v>
      </c>
      <c r="S13" s="2"/>
      <c r="T13" s="2"/>
    </row>
    <row r="14" spans="1:20" ht="15.75">
      <c r="A14" s="13" t="s">
        <v>9</v>
      </c>
      <c r="B14" s="14">
        <f>SUM(C14:R14)</f>
        <v>110346</v>
      </c>
      <c r="C14" s="14">
        <v>41368</v>
      </c>
      <c r="D14" s="14"/>
      <c r="E14" s="14">
        <v>37594</v>
      </c>
      <c r="F14" s="14"/>
      <c r="G14" s="14">
        <v>7497</v>
      </c>
      <c r="H14" s="14"/>
      <c r="I14" s="14">
        <v>2866</v>
      </c>
      <c r="J14" s="14"/>
      <c r="K14" s="14">
        <v>2070</v>
      </c>
      <c r="L14" s="14"/>
      <c r="M14" s="15">
        <v>181</v>
      </c>
      <c r="N14" s="15"/>
      <c r="O14" s="14">
        <v>585</v>
      </c>
      <c r="P14" s="14"/>
      <c r="Q14" s="15">
        <v>436</v>
      </c>
      <c r="R14" s="14">
        <v>17749</v>
      </c>
      <c r="S14" s="2"/>
      <c r="T14" s="2"/>
    </row>
    <row r="15" spans="1:20" ht="15.75">
      <c r="A15" s="2"/>
      <c r="B15" s="14" t="s">
        <v>10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  <c r="N15" s="15"/>
      <c r="O15" s="14"/>
      <c r="P15" s="14"/>
      <c r="Q15" s="15"/>
      <c r="R15" s="14"/>
      <c r="S15" s="2"/>
      <c r="T15" s="2"/>
    </row>
    <row r="16" spans="1:20" ht="15.75">
      <c r="A16" s="13" t="s">
        <v>11</v>
      </c>
      <c r="B16" s="14">
        <v>3749163</v>
      </c>
      <c r="C16" s="14">
        <v>1378451</v>
      </c>
      <c r="D16" s="14"/>
      <c r="E16" s="14">
        <v>1461450</v>
      </c>
      <c r="F16" s="14"/>
      <c r="G16" s="14">
        <v>242835</v>
      </c>
      <c r="H16" s="14"/>
      <c r="I16" s="14">
        <v>107476</v>
      </c>
      <c r="J16" s="14"/>
      <c r="K16" s="14">
        <v>60416</v>
      </c>
      <c r="L16" s="14"/>
      <c r="M16" s="15">
        <v>7156</v>
      </c>
      <c r="N16" s="15"/>
      <c r="O16" s="14">
        <v>48130</v>
      </c>
      <c r="P16" s="14"/>
      <c r="Q16" s="15">
        <v>12512</v>
      </c>
      <c r="R16" s="14">
        <v>430737</v>
      </c>
      <c r="S16" s="2"/>
      <c r="T16" s="2"/>
    </row>
    <row r="17" spans="1:20" ht="15.75">
      <c r="A17" s="13" t="s">
        <v>12</v>
      </c>
      <c r="B17" s="14">
        <f aca="true" t="shared" si="0" ref="B17:B64">SUM(C17:R17)</f>
        <v>129079</v>
      </c>
      <c r="C17" s="14">
        <v>70710</v>
      </c>
      <c r="D17" s="14"/>
      <c r="E17" s="14">
        <v>35627</v>
      </c>
      <c r="F17" s="14"/>
      <c r="G17" s="14">
        <v>5287</v>
      </c>
      <c r="H17" s="14"/>
      <c r="I17" s="14">
        <v>1924</v>
      </c>
      <c r="J17" s="14"/>
      <c r="K17" s="14">
        <v>2714</v>
      </c>
      <c r="L17" s="14"/>
      <c r="M17" s="15">
        <v>245</v>
      </c>
      <c r="N17" s="15"/>
      <c r="O17" s="14">
        <v>961</v>
      </c>
      <c r="P17" s="14"/>
      <c r="Q17" s="15">
        <v>464</v>
      </c>
      <c r="R17" s="14">
        <v>11147</v>
      </c>
      <c r="S17" s="2"/>
      <c r="T17" s="2"/>
    </row>
    <row r="18" spans="1:20" ht="15.75">
      <c r="A18" s="13" t="s">
        <v>13</v>
      </c>
      <c r="B18" s="14">
        <f t="shared" si="0"/>
        <v>15721</v>
      </c>
      <c r="C18" s="14">
        <v>3407</v>
      </c>
      <c r="D18" s="14"/>
      <c r="E18" s="14">
        <v>8184</v>
      </c>
      <c r="F18" s="14"/>
      <c r="G18" s="14">
        <v>1028</v>
      </c>
      <c r="H18" s="14"/>
      <c r="I18" s="14">
        <v>496</v>
      </c>
      <c r="J18" s="14"/>
      <c r="K18" s="14">
        <v>152</v>
      </c>
      <c r="L18" s="14"/>
      <c r="M18" s="15">
        <v>39</v>
      </c>
      <c r="N18" s="15"/>
      <c r="O18" s="14">
        <v>260</v>
      </c>
      <c r="P18" s="14"/>
      <c r="Q18" s="15">
        <v>62</v>
      </c>
      <c r="R18" s="14">
        <v>2093</v>
      </c>
      <c r="S18" s="2"/>
      <c r="T18" s="2"/>
    </row>
    <row r="19" spans="1:20" ht="15.75">
      <c r="A19" s="13" t="s">
        <v>14</v>
      </c>
      <c r="B19" s="14">
        <f t="shared" si="0"/>
        <v>79968</v>
      </c>
      <c r="C19" s="14">
        <v>28648</v>
      </c>
      <c r="D19" s="14"/>
      <c r="E19" s="14">
        <v>32554</v>
      </c>
      <c r="F19" s="14"/>
      <c r="G19" s="14">
        <v>3152</v>
      </c>
      <c r="H19" s="14"/>
      <c r="I19" s="14">
        <v>1481</v>
      </c>
      <c r="J19" s="14"/>
      <c r="K19" s="14">
        <v>1080</v>
      </c>
      <c r="L19" s="14"/>
      <c r="M19" s="15">
        <v>176</v>
      </c>
      <c r="N19" s="15"/>
      <c r="O19" s="14">
        <v>1169</v>
      </c>
      <c r="P19" s="14"/>
      <c r="Q19" s="15">
        <v>284</v>
      </c>
      <c r="R19" s="14">
        <v>11424</v>
      </c>
      <c r="S19" s="2"/>
      <c r="T19" s="2"/>
    </row>
    <row r="20" spans="1:20" ht="15.75">
      <c r="A20" s="13" t="s">
        <v>15</v>
      </c>
      <c r="B20" s="14">
        <f t="shared" si="0"/>
        <v>28520</v>
      </c>
      <c r="C20" s="14">
        <v>7656</v>
      </c>
      <c r="D20" s="14"/>
      <c r="E20" s="14">
        <v>13358</v>
      </c>
      <c r="F20" s="14"/>
      <c r="G20" s="14">
        <v>2148</v>
      </c>
      <c r="H20" s="14"/>
      <c r="I20" s="14">
        <v>973</v>
      </c>
      <c r="J20" s="14"/>
      <c r="K20" s="14">
        <v>387</v>
      </c>
      <c r="L20" s="14"/>
      <c r="M20" s="15">
        <v>83</v>
      </c>
      <c r="N20" s="15"/>
      <c r="O20" s="14">
        <v>351</v>
      </c>
      <c r="P20" s="14"/>
      <c r="Q20" s="15">
        <v>89</v>
      </c>
      <c r="R20" s="14">
        <v>3475</v>
      </c>
      <c r="S20" s="2"/>
      <c r="T20" s="2"/>
    </row>
    <row r="21" spans="1:20" ht="15.75">
      <c r="A21" s="13" t="s">
        <v>16</v>
      </c>
      <c r="B21" s="14">
        <f t="shared" si="0"/>
        <v>28545</v>
      </c>
      <c r="C21" s="14">
        <v>8245</v>
      </c>
      <c r="D21" s="14"/>
      <c r="E21" s="14">
        <v>11837</v>
      </c>
      <c r="F21" s="14"/>
      <c r="G21" s="14">
        <v>2912</v>
      </c>
      <c r="H21" s="14"/>
      <c r="I21" s="14">
        <v>786</v>
      </c>
      <c r="J21" s="14"/>
      <c r="K21" s="14">
        <v>444</v>
      </c>
      <c r="L21" s="14"/>
      <c r="M21" s="15">
        <v>87</v>
      </c>
      <c r="N21" s="15"/>
      <c r="O21" s="14">
        <v>468</v>
      </c>
      <c r="P21" s="14"/>
      <c r="Q21" s="15">
        <v>139</v>
      </c>
      <c r="R21" s="14">
        <v>3627</v>
      </c>
      <c r="S21" s="2"/>
      <c r="T21" s="2"/>
    </row>
    <row r="22" spans="1:20" ht="15.75">
      <c r="A22" s="13" t="s">
        <v>17</v>
      </c>
      <c r="B22" s="14">
        <f t="shared" si="0"/>
        <v>49250</v>
      </c>
      <c r="C22" s="14">
        <v>16862</v>
      </c>
      <c r="D22" s="14"/>
      <c r="E22" s="14">
        <v>21417</v>
      </c>
      <c r="F22" s="14"/>
      <c r="G22" s="14">
        <v>2749</v>
      </c>
      <c r="H22" s="14"/>
      <c r="I22" s="14">
        <v>1252</v>
      </c>
      <c r="J22" s="14"/>
      <c r="K22" s="14">
        <v>638</v>
      </c>
      <c r="L22" s="14"/>
      <c r="M22" s="15">
        <v>108</v>
      </c>
      <c r="N22" s="15"/>
      <c r="O22" s="14">
        <v>424</v>
      </c>
      <c r="P22" s="14"/>
      <c r="Q22" s="15">
        <v>152</v>
      </c>
      <c r="R22" s="14">
        <v>5648</v>
      </c>
      <c r="S22" s="2"/>
      <c r="T22" s="2"/>
    </row>
    <row r="23" spans="1:20" ht="15.75">
      <c r="A23" s="13" t="s">
        <v>18</v>
      </c>
      <c r="B23" s="14">
        <f t="shared" si="0"/>
        <v>30823</v>
      </c>
      <c r="C23" s="14">
        <v>10058</v>
      </c>
      <c r="D23" s="14"/>
      <c r="E23" s="14">
        <v>13045</v>
      </c>
      <c r="F23" s="14"/>
      <c r="G23" s="14">
        <v>1160</v>
      </c>
      <c r="H23" s="14"/>
      <c r="I23" s="14">
        <v>911</v>
      </c>
      <c r="J23" s="14"/>
      <c r="K23" s="14">
        <v>406</v>
      </c>
      <c r="L23" s="14"/>
      <c r="M23" s="15">
        <v>69</v>
      </c>
      <c r="N23" s="15"/>
      <c r="O23" s="14">
        <v>531</v>
      </c>
      <c r="P23" s="14"/>
      <c r="Q23" s="15">
        <v>87</v>
      </c>
      <c r="R23" s="14">
        <v>4556</v>
      </c>
      <c r="S23" s="2"/>
      <c r="T23" s="2"/>
    </row>
    <row r="24" spans="1:20" ht="15.75">
      <c r="A24" s="13" t="s">
        <v>19</v>
      </c>
      <c r="B24" s="14">
        <f t="shared" si="0"/>
        <v>17627</v>
      </c>
      <c r="C24" s="14">
        <v>4350</v>
      </c>
      <c r="D24" s="14"/>
      <c r="E24" s="14">
        <v>8675</v>
      </c>
      <c r="F24" s="14"/>
      <c r="G24" s="14">
        <v>1362</v>
      </c>
      <c r="H24" s="14"/>
      <c r="I24" s="14">
        <v>417</v>
      </c>
      <c r="J24" s="14"/>
      <c r="K24" s="14">
        <v>307</v>
      </c>
      <c r="L24" s="14"/>
      <c r="M24" s="15">
        <v>43</v>
      </c>
      <c r="N24" s="15"/>
      <c r="O24" s="14">
        <v>300</v>
      </c>
      <c r="P24" s="14"/>
      <c r="Q24" s="15">
        <v>79</v>
      </c>
      <c r="R24" s="14">
        <v>2094</v>
      </c>
      <c r="S24" s="2"/>
      <c r="T24" s="2"/>
    </row>
    <row r="25" spans="1:20" ht="15.75">
      <c r="A25" s="13" t="s">
        <v>20</v>
      </c>
      <c r="B25" s="14">
        <f t="shared" si="0"/>
        <v>25399</v>
      </c>
      <c r="C25" s="14">
        <v>8913</v>
      </c>
      <c r="D25" s="14"/>
      <c r="E25" s="14">
        <v>10014</v>
      </c>
      <c r="F25" s="14"/>
      <c r="G25" s="14">
        <v>994</v>
      </c>
      <c r="H25" s="14"/>
      <c r="I25" s="14">
        <v>690</v>
      </c>
      <c r="J25" s="14"/>
      <c r="K25" s="14">
        <v>422</v>
      </c>
      <c r="L25" s="14"/>
      <c r="M25" s="15">
        <v>83</v>
      </c>
      <c r="N25" s="15"/>
      <c r="O25" s="14">
        <v>306</v>
      </c>
      <c r="P25" s="14"/>
      <c r="Q25" s="15">
        <v>90</v>
      </c>
      <c r="R25" s="14">
        <v>3887</v>
      </c>
      <c r="S25" s="2"/>
      <c r="T25" s="2"/>
    </row>
    <row r="26" spans="1:20" ht="15.75">
      <c r="A26" s="13" t="s">
        <v>21</v>
      </c>
      <c r="B26" s="14">
        <f t="shared" si="0"/>
        <v>25342</v>
      </c>
      <c r="C26" s="14">
        <v>8754</v>
      </c>
      <c r="D26" s="14"/>
      <c r="E26" s="14">
        <v>9879</v>
      </c>
      <c r="F26" s="14"/>
      <c r="G26" s="14">
        <v>2392</v>
      </c>
      <c r="H26" s="14"/>
      <c r="I26" s="14">
        <v>459</v>
      </c>
      <c r="J26" s="14"/>
      <c r="K26" s="14">
        <v>506</v>
      </c>
      <c r="L26" s="14"/>
      <c r="M26" s="15">
        <v>64</v>
      </c>
      <c r="N26" s="15"/>
      <c r="O26" s="14">
        <v>261</v>
      </c>
      <c r="P26" s="14"/>
      <c r="Q26" s="15">
        <v>91</v>
      </c>
      <c r="R26" s="14">
        <v>2936</v>
      </c>
      <c r="S26" s="2"/>
      <c r="T26" s="2"/>
    </row>
    <row r="27" spans="1:20" ht="15.75">
      <c r="A27" s="13" t="s">
        <v>22</v>
      </c>
      <c r="B27" s="14">
        <f t="shared" si="0"/>
        <v>16697</v>
      </c>
      <c r="C27" s="14">
        <v>4929</v>
      </c>
      <c r="D27" s="14"/>
      <c r="E27" s="14">
        <v>7508</v>
      </c>
      <c r="F27" s="14"/>
      <c r="G27" s="14">
        <v>1322</v>
      </c>
      <c r="H27" s="14"/>
      <c r="I27" s="14">
        <v>407</v>
      </c>
      <c r="J27" s="14"/>
      <c r="K27" s="14">
        <v>278</v>
      </c>
      <c r="L27" s="14"/>
      <c r="M27" s="15">
        <v>41</v>
      </c>
      <c r="N27" s="15"/>
      <c r="O27" s="14">
        <v>209</v>
      </c>
      <c r="P27" s="14"/>
      <c r="Q27" s="15">
        <v>84</v>
      </c>
      <c r="R27" s="14">
        <v>1919</v>
      </c>
      <c r="S27" s="2"/>
      <c r="T27" s="2"/>
    </row>
    <row r="28" spans="1:20" ht="15.75">
      <c r="A28" s="13" t="s">
        <v>23</v>
      </c>
      <c r="B28" s="14">
        <f t="shared" si="0"/>
        <v>17426</v>
      </c>
      <c r="C28" s="14">
        <v>4434</v>
      </c>
      <c r="D28" s="14"/>
      <c r="E28" s="14">
        <v>8625</v>
      </c>
      <c r="F28" s="14"/>
      <c r="G28" s="14">
        <v>1270</v>
      </c>
      <c r="H28" s="14"/>
      <c r="I28" s="14">
        <v>328</v>
      </c>
      <c r="J28" s="14"/>
      <c r="K28" s="14">
        <v>262</v>
      </c>
      <c r="L28" s="14"/>
      <c r="M28" s="15">
        <v>41</v>
      </c>
      <c r="N28" s="15"/>
      <c r="O28" s="14">
        <v>241</v>
      </c>
      <c r="P28" s="14"/>
      <c r="Q28" s="15">
        <v>65</v>
      </c>
      <c r="R28" s="14">
        <v>2160</v>
      </c>
      <c r="S28" s="2"/>
      <c r="T28" s="2"/>
    </row>
    <row r="29" spans="1:20" ht="15.75">
      <c r="A29" s="13" t="s">
        <v>24</v>
      </c>
      <c r="B29" s="14">
        <f t="shared" si="0"/>
        <v>89509</v>
      </c>
      <c r="C29" s="14">
        <v>29131</v>
      </c>
      <c r="D29" s="14"/>
      <c r="E29" s="14">
        <v>39152</v>
      </c>
      <c r="F29" s="14"/>
      <c r="G29" s="14">
        <v>5969</v>
      </c>
      <c r="H29" s="14"/>
      <c r="I29" s="14">
        <v>2744</v>
      </c>
      <c r="J29" s="14"/>
      <c r="K29" s="14">
        <v>1336</v>
      </c>
      <c r="L29" s="14"/>
      <c r="M29" s="15">
        <v>184</v>
      </c>
      <c r="N29" s="15"/>
      <c r="O29" s="14">
        <v>792</v>
      </c>
      <c r="P29" s="14"/>
      <c r="Q29" s="15">
        <v>265</v>
      </c>
      <c r="R29" s="14">
        <v>9936</v>
      </c>
      <c r="S29" s="2"/>
      <c r="T29" s="2"/>
    </row>
    <row r="30" spans="1:20" ht="15.75">
      <c r="A30" s="13" t="s">
        <v>25</v>
      </c>
      <c r="B30" s="14">
        <f t="shared" si="0"/>
        <v>345665</v>
      </c>
      <c r="C30" s="14">
        <v>139614</v>
      </c>
      <c r="D30" s="14"/>
      <c r="E30" s="14">
        <v>120863</v>
      </c>
      <c r="F30" s="14"/>
      <c r="G30" s="14">
        <v>17548</v>
      </c>
      <c r="H30" s="14"/>
      <c r="I30" s="14">
        <v>10851</v>
      </c>
      <c r="J30" s="14"/>
      <c r="K30" s="14">
        <v>6476</v>
      </c>
      <c r="L30" s="14"/>
      <c r="M30" s="15">
        <v>747</v>
      </c>
      <c r="N30" s="15"/>
      <c r="O30" s="14">
        <v>3038</v>
      </c>
      <c r="P30" s="14"/>
      <c r="Q30" s="15">
        <v>973</v>
      </c>
      <c r="R30" s="14">
        <v>45555</v>
      </c>
      <c r="S30" s="2"/>
      <c r="T30" s="2"/>
    </row>
    <row r="31" spans="1:20" ht="15.75">
      <c r="A31" s="13" t="s">
        <v>26</v>
      </c>
      <c r="B31" s="14">
        <f t="shared" si="0"/>
        <v>15847</v>
      </c>
      <c r="C31" s="14">
        <v>3778</v>
      </c>
      <c r="D31" s="14"/>
      <c r="E31" s="14">
        <v>7276</v>
      </c>
      <c r="F31" s="14"/>
      <c r="G31" s="14">
        <v>706</v>
      </c>
      <c r="H31" s="14"/>
      <c r="I31" s="14">
        <v>420</v>
      </c>
      <c r="J31" s="14"/>
      <c r="K31" s="14">
        <v>204</v>
      </c>
      <c r="L31" s="14"/>
      <c r="M31" s="15">
        <v>58</v>
      </c>
      <c r="N31" s="15"/>
      <c r="O31" s="14">
        <v>167</v>
      </c>
      <c r="P31" s="14"/>
      <c r="Q31" s="15">
        <v>77</v>
      </c>
      <c r="R31" s="14">
        <v>3161</v>
      </c>
      <c r="S31" s="2"/>
      <c r="T31" s="2"/>
    </row>
    <row r="32" spans="1:20" ht="15.75">
      <c r="A32" s="13" t="s">
        <v>27</v>
      </c>
      <c r="B32" s="14">
        <f t="shared" si="0"/>
        <v>15209</v>
      </c>
      <c r="C32" s="14">
        <v>5368</v>
      </c>
      <c r="D32" s="14"/>
      <c r="E32" s="14">
        <v>5879</v>
      </c>
      <c r="F32" s="14"/>
      <c r="G32" s="14">
        <v>579</v>
      </c>
      <c r="H32" s="14"/>
      <c r="I32" s="14">
        <v>431</v>
      </c>
      <c r="J32" s="14"/>
      <c r="K32" s="14">
        <v>143</v>
      </c>
      <c r="L32" s="14"/>
      <c r="M32" s="15">
        <v>34</v>
      </c>
      <c r="N32" s="15"/>
      <c r="O32" s="14">
        <v>182</v>
      </c>
      <c r="P32" s="14"/>
      <c r="Q32" s="15">
        <v>71</v>
      </c>
      <c r="R32" s="14">
        <v>2522</v>
      </c>
      <c r="S32" s="2"/>
      <c r="T32" s="2"/>
    </row>
    <row r="33" spans="1:20" ht="15.75">
      <c r="A33" s="13" t="s">
        <v>28</v>
      </c>
      <c r="B33" s="14">
        <f t="shared" si="0"/>
        <v>18909</v>
      </c>
      <c r="C33" s="14">
        <v>5014</v>
      </c>
      <c r="D33" s="14"/>
      <c r="E33" s="14">
        <v>8487</v>
      </c>
      <c r="F33" s="14"/>
      <c r="G33" s="14">
        <v>1343</v>
      </c>
      <c r="H33" s="14"/>
      <c r="I33" s="14">
        <v>436</v>
      </c>
      <c r="J33" s="14"/>
      <c r="K33" s="14">
        <v>286</v>
      </c>
      <c r="L33" s="14"/>
      <c r="M33" s="15">
        <v>54</v>
      </c>
      <c r="N33" s="15"/>
      <c r="O33" s="14">
        <v>230</v>
      </c>
      <c r="P33" s="14"/>
      <c r="Q33" s="15">
        <v>71</v>
      </c>
      <c r="R33" s="14">
        <v>2988</v>
      </c>
      <c r="S33" s="2"/>
      <c r="T33" s="2"/>
    </row>
    <row r="34" spans="1:20" ht="15.75">
      <c r="A34" s="13" t="s">
        <v>29</v>
      </c>
      <c r="B34" s="14">
        <f t="shared" si="0"/>
        <v>21041</v>
      </c>
      <c r="C34" s="14">
        <v>5575</v>
      </c>
      <c r="D34" s="14"/>
      <c r="E34" s="14">
        <v>9293</v>
      </c>
      <c r="F34" s="14"/>
      <c r="G34" s="14">
        <v>1726</v>
      </c>
      <c r="H34" s="14"/>
      <c r="I34" s="14">
        <v>822</v>
      </c>
      <c r="J34" s="14"/>
      <c r="K34" s="14">
        <v>339</v>
      </c>
      <c r="L34" s="14"/>
      <c r="M34" s="15">
        <v>51</v>
      </c>
      <c r="N34" s="15"/>
      <c r="O34" s="14">
        <v>489</v>
      </c>
      <c r="P34" s="14"/>
      <c r="Q34" s="15">
        <v>76</v>
      </c>
      <c r="R34" s="14">
        <v>2670</v>
      </c>
      <c r="S34" s="2"/>
      <c r="T34" s="2"/>
    </row>
    <row r="35" spans="1:20" ht="15.75">
      <c r="A35" s="13" t="s">
        <v>30</v>
      </c>
      <c r="B35" s="14">
        <f t="shared" si="0"/>
        <v>18988</v>
      </c>
      <c r="C35" s="14">
        <v>5359</v>
      </c>
      <c r="D35" s="14"/>
      <c r="E35" s="14">
        <v>8658</v>
      </c>
      <c r="F35" s="14"/>
      <c r="G35" s="14">
        <v>1679</v>
      </c>
      <c r="H35" s="14"/>
      <c r="I35" s="14">
        <v>467</v>
      </c>
      <c r="J35" s="14"/>
      <c r="K35" s="14">
        <v>266</v>
      </c>
      <c r="L35" s="14"/>
      <c r="M35" s="15">
        <v>64</v>
      </c>
      <c r="N35" s="15"/>
      <c r="O35" s="14">
        <v>184</v>
      </c>
      <c r="P35" s="14"/>
      <c r="Q35" s="15">
        <v>107</v>
      </c>
      <c r="R35" s="14">
        <v>2204</v>
      </c>
      <c r="S35" s="2"/>
      <c r="T35" s="2"/>
    </row>
    <row r="36" spans="1:20" ht="15.75">
      <c r="A36" s="13" t="s">
        <v>31</v>
      </c>
      <c r="B36" s="14">
        <f t="shared" si="0"/>
        <v>3441</v>
      </c>
      <c r="C36" s="14">
        <v>739</v>
      </c>
      <c r="D36" s="14"/>
      <c r="E36" s="14">
        <v>1775</v>
      </c>
      <c r="F36" s="14"/>
      <c r="G36" s="14">
        <v>245</v>
      </c>
      <c r="H36" s="14"/>
      <c r="I36" s="14">
        <v>86</v>
      </c>
      <c r="J36" s="14"/>
      <c r="K36" s="14">
        <v>53</v>
      </c>
      <c r="L36" s="14"/>
      <c r="M36" s="15">
        <v>7</v>
      </c>
      <c r="N36" s="15"/>
      <c r="O36" s="14">
        <v>36</v>
      </c>
      <c r="P36" s="14"/>
      <c r="Q36" s="15">
        <v>15</v>
      </c>
      <c r="R36" s="14">
        <v>485</v>
      </c>
      <c r="S36" s="2"/>
      <c r="T36" s="2"/>
    </row>
    <row r="37" spans="1:20" ht="15.75">
      <c r="A37" s="13" t="s">
        <v>32</v>
      </c>
      <c r="B37" s="14">
        <f t="shared" si="0"/>
        <v>24691</v>
      </c>
      <c r="C37" s="14">
        <v>6306</v>
      </c>
      <c r="D37" s="14"/>
      <c r="E37" s="14">
        <v>10346</v>
      </c>
      <c r="F37" s="14"/>
      <c r="G37" s="14">
        <v>1758</v>
      </c>
      <c r="H37" s="14"/>
      <c r="I37" s="14">
        <v>528</v>
      </c>
      <c r="J37" s="14"/>
      <c r="K37" s="14">
        <v>326</v>
      </c>
      <c r="L37" s="14"/>
      <c r="M37" s="15">
        <v>64</v>
      </c>
      <c r="N37" s="15"/>
      <c r="O37" s="14">
        <v>347</v>
      </c>
      <c r="P37" s="14"/>
      <c r="Q37" s="15">
        <v>90</v>
      </c>
      <c r="R37" s="14">
        <v>4926</v>
      </c>
      <c r="S37" s="2"/>
      <c r="T37" s="2"/>
    </row>
    <row r="38" spans="1:20" ht="15.75">
      <c r="A38" s="13" t="s">
        <v>33</v>
      </c>
      <c r="B38" s="14">
        <f t="shared" si="0"/>
        <v>29876</v>
      </c>
      <c r="C38" s="14">
        <v>8127</v>
      </c>
      <c r="D38" s="14"/>
      <c r="E38" s="14">
        <v>13058</v>
      </c>
      <c r="F38" s="14"/>
      <c r="G38" s="14">
        <v>2197</v>
      </c>
      <c r="H38" s="14"/>
      <c r="I38" s="14">
        <v>876</v>
      </c>
      <c r="J38" s="14"/>
      <c r="K38" s="14">
        <v>400</v>
      </c>
      <c r="L38" s="14"/>
      <c r="M38" s="15">
        <v>77</v>
      </c>
      <c r="N38" s="15"/>
      <c r="O38" s="14">
        <v>639</v>
      </c>
      <c r="P38" s="14"/>
      <c r="Q38" s="15">
        <v>88</v>
      </c>
      <c r="R38" s="14">
        <v>4414</v>
      </c>
      <c r="S38" s="2"/>
      <c r="T38" s="2"/>
    </row>
    <row r="39" spans="1:20" ht="15.75">
      <c r="A39" s="13" t="s">
        <v>34</v>
      </c>
      <c r="B39" s="14">
        <f t="shared" si="0"/>
        <v>9081</v>
      </c>
      <c r="C39" s="14">
        <v>2049</v>
      </c>
      <c r="D39" s="14"/>
      <c r="E39" s="14">
        <v>4594</v>
      </c>
      <c r="F39" s="14"/>
      <c r="G39" s="14">
        <v>612</v>
      </c>
      <c r="H39" s="14"/>
      <c r="I39" s="14">
        <v>258</v>
      </c>
      <c r="J39" s="14"/>
      <c r="K39" s="14">
        <v>99</v>
      </c>
      <c r="L39" s="14"/>
      <c r="M39" s="15">
        <v>15</v>
      </c>
      <c r="N39" s="15"/>
      <c r="O39" s="14">
        <v>134</v>
      </c>
      <c r="P39" s="14"/>
      <c r="Q39" s="15">
        <v>26</v>
      </c>
      <c r="R39" s="14">
        <v>1294</v>
      </c>
      <c r="S39" s="2"/>
      <c r="T39" s="2"/>
    </row>
    <row r="40" spans="1:20" ht="15.75">
      <c r="A40" s="13" t="s">
        <v>35</v>
      </c>
      <c r="B40" s="14">
        <f t="shared" si="0"/>
        <v>22049</v>
      </c>
      <c r="C40" s="14">
        <v>6290</v>
      </c>
      <c r="D40" s="14"/>
      <c r="E40" s="14">
        <v>9578</v>
      </c>
      <c r="F40" s="14"/>
      <c r="G40" s="14">
        <v>1704</v>
      </c>
      <c r="H40" s="14"/>
      <c r="I40" s="14">
        <v>578</v>
      </c>
      <c r="J40" s="14"/>
      <c r="K40" s="14">
        <v>351</v>
      </c>
      <c r="L40" s="14"/>
      <c r="M40" s="15">
        <v>54</v>
      </c>
      <c r="N40" s="15"/>
      <c r="O40" s="14">
        <v>655</v>
      </c>
      <c r="P40" s="14"/>
      <c r="Q40" s="15">
        <v>104</v>
      </c>
      <c r="R40" s="14">
        <v>2735</v>
      </c>
      <c r="S40" s="2"/>
      <c r="T40" s="2"/>
    </row>
    <row r="41" spans="1:20" ht="15.75">
      <c r="A41" s="13" t="s">
        <v>36</v>
      </c>
      <c r="B41" s="14">
        <f t="shared" si="0"/>
        <v>23628</v>
      </c>
      <c r="C41" s="14">
        <v>6543</v>
      </c>
      <c r="D41" s="14"/>
      <c r="E41" s="14">
        <v>9935</v>
      </c>
      <c r="F41" s="14"/>
      <c r="G41" s="14">
        <v>2468</v>
      </c>
      <c r="H41" s="14"/>
      <c r="I41" s="14">
        <v>605</v>
      </c>
      <c r="J41" s="14"/>
      <c r="K41" s="14">
        <v>343</v>
      </c>
      <c r="L41" s="14"/>
      <c r="M41" s="15">
        <v>45</v>
      </c>
      <c r="N41" s="15"/>
      <c r="O41" s="14">
        <v>324</v>
      </c>
      <c r="P41" s="14"/>
      <c r="Q41" s="15">
        <v>90</v>
      </c>
      <c r="R41" s="14">
        <v>3275</v>
      </c>
      <c r="S41" s="2"/>
      <c r="T41" s="2"/>
    </row>
    <row r="42" spans="1:20" ht="15.75">
      <c r="A42" s="13" t="s">
        <v>37</v>
      </c>
      <c r="B42" s="14">
        <f t="shared" si="0"/>
        <v>260683</v>
      </c>
      <c r="C42" s="14">
        <v>93951</v>
      </c>
      <c r="D42" s="14"/>
      <c r="E42" s="14">
        <v>88572</v>
      </c>
      <c r="F42" s="14"/>
      <c r="G42" s="14">
        <v>22799</v>
      </c>
      <c r="H42" s="14"/>
      <c r="I42" s="14">
        <v>6884</v>
      </c>
      <c r="J42" s="14"/>
      <c r="K42" s="14">
        <v>4367</v>
      </c>
      <c r="L42" s="14"/>
      <c r="M42" s="15">
        <v>529</v>
      </c>
      <c r="N42" s="15"/>
      <c r="O42" s="14">
        <v>12295</v>
      </c>
      <c r="P42" s="14"/>
      <c r="Q42" s="15">
        <v>941</v>
      </c>
      <c r="R42" s="14">
        <v>30345</v>
      </c>
      <c r="S42" s="2"/>
      <c r="T42" s="2"/>
    </row>
    <row r="43" spans="1:20" ht="15.75">
      <c r="A43" s="13" t="s">
        <v>38</v>
      </c>
      <c r="B43" s="14">
        <f t="shared" si="0"/>
        <v>19278</v>
      </c>
      <c r="C43" s="14">
        <v>5996</v>
      </c>
      <c r="D43" s="14"/>
      <c r="E43" s="14">
        <v>7365</v>
      </c>
      <c r="F43" s="14"/>
      <c r="G43" s="14">
        <v>1304</v>
      </c>
      <c r="H43" s="14"/>
      <c r="I43" s="14">
        <v>397</v>
      </c>
      <c r="J43" s="14"/>
      <c r="K43" s="14">
        <v>280</v>
      </c>
      <c r="L43" s="14"/>
      <c r="M43" s="15">
        <v>39</v>
      </c>
      <c r="N43" s="15"/>
      <c r="O43" s="14">
        <v>200</v>
      </c>
      <c r="P43" s="14"/>
      <c r="Q43" s="15">
        <v>52</v>
      </c>
      <c r="R43" s="14">
        <v>3645</v>
      </c>
      <c r="S43" s="2"/>
      <c r="T43" s="2"/>
    </row>
    <row r="44" spans="1:20" ht="15.75">
      <c r="A44" s="13" t="s">
        <v>39</v>
      </c>
      <c r="B44" s="14">
        <f t="shared" si="0"/>
        <v>462076</v>
      </c>
      <c r="C44" s="14">
        <v>189802</v>
      </c>
      <c r="D44" s="14"/>
      <c r="E44" s="14">
        <v>179983</v>
      </c>
      <c r="F44" s="14"/>
      <c r="G44" s="14">
        <v>24273</v>
      </c>
      <c r="H44" s="14"/>
      <c r="I44" s="14">
        <v>15584</v>
      </c>
      <c r="J44" s="14"/>
      <c r="K44" s="14">
        <v>6945</v>
      </c>
      <c r="L44" s="14"/>
      <c r="M44" s="15">
        <v>368</v>
      </c>
      <c r="N44" s="15"/>
      <c r="O44" s="14">
        <v>2390</v>
      </c>
      <c r="P44" s="14"/>
      <c r="Q44" s="15">
        <v>952</v>
      </c>
      <c r="R44" s="14">
        <v>41779</v>
      </c>
      <c r="S44" s="2"/>
      <c r="T44" s="2"/>
    </row>
    <row r="45" spans="1:20" ht="15.75">
      <c r="A45" s="13" t="s">
        <v>40</v>
      </c>
      <c r="B45" s="14">
        <f t="shared" si="0"/>
        <v>74358</v>
      </c>
      <c r="C45" s="14">
        <v>25315</v>
      </c>
      <c r="D45" s="14"/>
      <c r="E45" s="14">
        <v>30997</v>
      </c>
      <c r="F45" s="14"/>
      <c r="G45" s="14">
        <v>3805</v>
      </c>
      <c r="H45" s="14"/>
      <c r="I45" s="14">
        <v>2311</v>
      </c>
      <c r="J45" s="14"/>
      <c r="K45" s="14">
        <v>1151</v>
      </c>
      <c r="L45" s="14"/>
      <c r="M45" s="15">
        <v>155</v>
      </c>
      <c r="N45" s="15"/>
      <c r="O45" s="14">
        <v>894</v>
      </c>
      <c r="P45" s="14"/>
      <c r="Q45" s="15">
        <v>199</v>
      </c>
      <c r="R45" s="14">
        <v>9531</v>
      </c>
      <c r="S45" s="2"/>
      <c r="T45" s="2"/>
    </row>
    <row r="46" spans="1:20" ht="15.75">
      <c r="A46" s="13" t="s">
        <v>41</v>
      </c>
      <c r="B46" s="14">
        <f t="shared" si="0"/>
        <v>89327</v>
      </c>
      <c r="C46" s="14">
        <v>28754</v>
      </c>
      <c r="D46" s="14"/>
      <c r="E46" s="14">
        <v>36287</v>
      </c>
      <c r="F46" s="14"/>
      <c r="G46" s="14">
        <v>7511</v>
      </c>
      <c r="H46" s="14"/>
      <c r="I46" s="14">
        <v>2613</v>
      </c>
      <c r="J46" s="14"/>
      <c r="K46" s="14">
        <v>1166</v>
      </c>
      <c r="L46" s="14"/>
      <c r="M46" s="15">
        <v>189</v>
      </c>
      <c r="N46" s="15"/>
      <c r="O46" s="14">
        <v>1197</v>
      </c>
      <c r="P46" s="14"/>
      <c r="Q46" s="15">
        <v>287</v>
      </c>
      <c r="R46" s="14">
        <v>11323</v>
      </c>
      <c r="S46" s="2"/>
      <c r="T46" s="2"/>
    </row>
    <row r="47" spans="1:20" ht="15.75">
      <c r="A47" s="13" t="s">
        <v>42</v>
      </c>
      <c r="B47" s="14">
        <f t="shared" si="0"/>
        <v>170290</v>
      </c>
      <c r="C47" s="14">
        <v>61374</v>
      </c>
      <c r="D47" s="14"/>
      <c r="E47" s="14">
        <v>65633</v>
      </c>
      <c r="F47" s="14"/>
      <c r="G47" s="14">
        <v>13939</v>
      </c>
      <c r="H47" s="14"/>
      <c r="I47" s="14">
        <v>4686</v>
      </c>
      <c r="J47" s="14"/>
      <c r="K47" s="14">
        <v>2686</v>
      </c>
      <c r="L47" s="14"/>
      <c r="M47" s="15">
        <v>314</v>
      </c>
      <c r="N47" s="15"/>
      <c r="O47" s="14">
        <v>1810</v>
      </c>
      <c r="P47" s="14"/>
      <c r="Q47" s="15">
        <v>568</v>
      </c>
      <c r="R47" s="14">
        <v>19280</v>
      </c>
      <c r="S47" s="2"/>
      <c r="T47" s="2"/>
    </row>
    <row r="48" spans="1:20" ht="15.75">
      <c r="A48" s="13" t="s">
        <v>43</v>
      </c>
      <c r="B48" s="14">
        <f t="shared" si="0"/>
        <v>36066</v>
      </c>
      <c r="C48" s="14">
        <v>10238</v>
      </c>
      <c r="D48" s="14"/>
      <c r="E48" s="14">
        <v>15036</v>
      </c>
      <c r="F48" s="14"/>
      <c r="G48" s="14">
        <v>3184</v>
      </c>
      <c r="H48" s="14"/>
      <c r="I48" s="14">
        <v>883</v>
      </c>
      <c r="J48" s="14"/>
      <c r="K48" s="14">
        <v>513</v>
      </c>
      <c r="L48" s="14"/>
      <c r="M48" s="15">
        <v>90</v>
      </c>
      <c r="N48" s="15"/>
      <c r="O48" s="14">
        <v>1296</v>
      </c>
      <c r="P48" s="14"/>
      <c r="Q48" s="15">
        <v>155</v>
      </c>
      <c r="R48" s="14">
        <v>4671</v>
      </c>
      <c r="S48" s="2"/>
      <c r="T48" s="2"/>
    </row>
    <row r="49" spans="1:20" ht="15.75">
      <c r="A49" s="13" t="s">
        <v>44</v>
      </c>
      <c r="B49" s="14">
        <f t="shared" si="0"/>
        <v>95108</v>
      </c>
      <c r="C49" s="14">
        <v>33196</v>
      </c>
      <c r="D49" s="14"/>
      <c r="E49" s="14">
        <v>40637</v>
      </c>
      <c r="F49" s="14"/>
      <c r="G49" s="14">
        <v>5261</v>
      </c>
      <c r="H49" s="14"/>
      <c r="I49" s="14">
        <v>2956</v>
      </c>
      <c r="J49" s="14"/>
      <c r="K49" s="14">
        <v>1458</v>
      </c>
      <c r="L49" s="14"/>
      <c r="M49" s="15">
        <v>185</v>
      </c>
      <c r="N49" s="15"/>
      <c r="O49" s="14">
        <v>842</v>
      </c>
      <c r="P49" s="14"/>
      <c r="Q49" s="15">
        <v>316</v>
      </c>
      <c r="R49" s="14">
        <v>10257</v>
      </c>
      <c r="S49" s="2"/>
      <c r="T49" s="2"/>
    </row>
    <row r="50" spans="1:20" ht="15.75">
      <c r="A50" s="13" t="s">
        <v>45</v>
      </c>
      <c r="B50" s="14">
        <f t="shared" si="0"/>
        <v>13456</v>
      </c>
      <c r="C50" s="14">
        <v>3170</v>
      </c>
      <c r="D50" s="14"/>
      <c r="E50" s="14">
        <v>6234</v>
      </c>
      <c r="F50" s="14"/>
      <c r="G50" s="14">
        <v>1094</v>
      </c>
      <c r="H50" s="14"/>
      <c r="I50" s="14">
        <v>325</v>
      </c>
      <c r="J50" s="14"/>
      <c r="K50" s="14">
        <v>186</v>
      </c>
      <c r="L50" s="14"/>
      <c r="M50" s="15">
        <v>44</v>
      </c>
      <c r="N50" s="15"/>
      <c r="O50" s="14">
        <v>369</v>
      </c>
      <c r="P50" s="14"/>
      <c r="Q50" s="15">
        <v>61</v>
      </c>
      <c r="R50" s="14">
        <v>1973</v>
      </c>
      <c r="S50" s="2"/>
      <c r="T50" s="2"/>
    </row>
    <row r="51" spans="1:20" ht="15.75">
      <c r="A51" s="13" t="s">
        <v>46</v>
      </c>
      <c r="B51" s="14">
        <f t="shared" si="0"/>
        <v>41180</v>
      </c>
      <c r="C51" s="14">
        <v>9495</v>
      </c>
      <c r="D51" s="14"/>
      <c r="E51" s="14">
        <v>17816</v>
      </c>
      <c r="F51" s="14"/>
      <c r="G51" s="14">
        <v>4177</v>
      </c>
      <c r="H51" s="14"/>
      <c r="I51" s="14">
        <v>982</v>
      </c>
      <c r="J51" s="14"/>
      <c r="K51" s="14">
        <v>696</v>
      </c>
      <c r="L51" s="14"/>
      <c r="M51" s="15">
        <v>111</v>
      </c>
      <c r="N51" s="15"/>
      <c r="O51" s="14">
        <v>693</v>
      </c>
      <c r="P51" s="14"/>
      <c r="Q51" s="15">
        <v>258</v>
      </c>
      <c r="R51" s="14">
        <v>6952</v>
      </c>
      <c r="S51" s="2"/>
      <c r="T51" s="2"/>
    </row>
    <row r="52" spans="1:20" ht="15.75">
      <c r="A52" s="13" t="s">
        <v>47</v>
      </c>
      <c r="B52" s="14">
        <f t="shared" si="0"/>
        <v>21678</v>
      </c>
      <c r="C52" s="14">
        <v>6544</v>
      </c>
      <c r="D52" s="14"/>
      <c r="E52" s="14">
        <v>9702</v>
      </c>
      <c r="F52" s="14"/>
      <c r="G52" s="14">
        <v>1334</v>
      </c>
      <c r="H52" s="14"/>
      <c r="I52" s="14">
        <v>370</v>
      </c>
      <c r="J52" s="14"/>
      <c r="K52" s="14">
        <v>333</v>
      </c>
      <c r="L52" s="14"/>
      <c r="M52" s="15">
        <v>54</v>
      </c>
      <c r="N52" s="15"/>
      <c r="O52" s="14">
        <v>302</v>
      </c>
      <c r="P52" s="14"/>
      <c r="Q52" s="15">
        <v>84</v>
      </c>
      <c r="R52" s="14">
        <v>2955</v>
      </c>
      <c r="S52" s="2"/>
      <c r="T52" s="2"/>
    </row>
    <row r="53" spans="1:20" ht="15.75">
      <c r="A53" s="13" t="s">
        <v>48</v>
      </c>
      <c r="B53" s="14">
        <f t="shared" si="0"/>
        <v>33679</v>
      </c>
      <c r="C53" s="14">
        <v>10117</v>
      </c>
      <c r="D53" s="14"/>
      <c r="E53" s="14">
        <v>14475</v>
      </c>
      <c r="F53" s="14"/>
      <c r="G53" s="14">
        <v>2843</v>
      </c>
      <c r="H53" s="14"/>
      <c r="I53" s="14">
        <v>1164</v>
      </c>
      <c r="J53" s="14"/>
      <c r="K53" s="14">
        <v>519</v>
      </c>
      <c r="L53" s="14"/>
      <c r="M53" s="15">
        <v>55</v>
      </c>
      <c r="N53" s="15"/>
      <c r="O53" s="14">
        <v>257</v>
      </c>
      <c r="P53" s="14"/>
      <c r="Q53" s="15">
        <v>111</v>
      </c>
      <c r="R53" s="14">
        <v>4138</v>
      </c>
      <c r="S53" s="2"/>
      <c r="T53" s="2"/>
    </row>
    <row r="54" spans="1:20" ht="15.75">
      <c r="A54" s="13" t="s">
        <v>49</v>
      </c>
      <c r="B54" s="14">
        <f t="shared" si="0"/>
        <v>62620</v>
      </c>
      <c r="C54" s="14">
        <v>25557</v>
      </c>
      <c r="D54" s="14"/>
      <c r="E54" s="14">
        <v>21739</v>
      </c>
      <c r="F54" s="14"/>
      <c r="G54" s="14">
        <v>4840</v>
      </c>
      <c r="H54" s="14"/>
      <c r="I54" s="14">
        <v>1558</v>
      </c>
      <c r="J54" s="14"/>
      <c r="K54" s="14">
        <v>1343</v>
      </c>
      <c r="L54" s="14"/>
      <c r="M54" s="15">
        <v>120</v>
      </c>
      <c r="N54" s="15"/>
      <c r="O54" s="14">
        <v>703</v>
      </c>
      <c r="P54" s="14"/>
      <c r="Q54" s="15">
        <v>253</v>
      </c>
      <c r="R54" s="14">
        <v>6507</v>
      </c>
      <c r="S54" s="2"/>
      <c r="T54" s="2"/>
    </row>
    <row r="55" spans="1:20" ht="15.75">
      <c r="A55" s="13" t="s">
        <v>50</v>
      </c>
      <c r="B55" s="14">
        <f t="shared" si="0"/>
        <v>93634</v>
      </c>
      <c r="C55" s="14">
        <v>38857</v>
      </c>
      <c r="D55" s="14"/>
      <c r="E55" s="14">
        <v>33495</v>
      </c>
      <c r="F55" s="14"/>
      <c r="G55" s="14">
        <v>6352</v>
      </c>
      <c r="H55" s="14"/>
      <c r="I55" s="14">
        <v>2957</v>
      </c>
      <c r="J55" s="14"/>
      <c r="K55" s="14">
        <v>1739</v>
      </c>
      <c r="L55" s="14"/>
      <c r="M55" s="15">
        <v>141</v>
      </c>
      <c r="N55" s="15"/>
      <c r="O55" s="14">
        <v>478</v>
      </c>
      <c r="P55" s="14"/>
      <c r="Q55" s="15">
        <v>255</v>
      </c>
      <c r="R55" s="14">
        <v>9360</v>
      </c>
      <c r="S55" s="2"/>
      <c r="T55" s="2"/>
    </row>
    <row r="56" spans="1:20" ht="15.75">
      <c r="A56" s="13" t="s">
        <v>51</v>
      </c>
      <c r="B56" s="14">
        <f t="shared" si="0"/>
        <v>33686</v>
      </c>
      <c r="C56" s="14">
        <v>10652</v>
      </c>
      <c r="D56" s="14"/>
      <c r="E56" s="14">
        <v>13911</v>
      </c>
      <c r="F56" s="14"/>
      <c r="G56" s="14">
        <v>1750</v>
      </c>
      <c r="H56" s="14"/>
      <c r="I56" s="14">
        <v>787</v>
      </c>
      <c r="J56" s="14"/>
      <c r="K56" s="14">
        <v>438</v>
      </c>
      <c r="L56" s="14"/>
      <c r="M56" s="15">
        <v>119</v>
      </c>
      <c r="N56" s="15"/>
      <c r="O56" s="14">
        <v>473</v>
      </c>
      <c r="P56" s="14"/>
      <c r="Q56" s="15">
        <v>135</v>
      </c>
      <c r="R56" s="14">
        <v>5421</v>
      </c>
      <c r="S56" s="2"/>
      <c r="T56" s="2"/>
    </row>
    <row r="57" spans="1:20" ht="15.75">
      <c r="A57" s="13" t="s">
        <v>52</v>
      </c>
      <c r="B57" s="14">
        <f t="shared" si="0"/>
        <v>74353</v>
      </c>
      <c r="C57" s="14">
        <v>24871</v>
      </c>
      <c r="D57" s="14"/>
      <c r="E57" s="14">
        <v>31772</v>
      </c>
      <c r="F57" s="14"/>
      <c r="G57" s="14">
        <v>5310</v>
      </c>
      <c r="H57" s="14"/>
      <c r="I57" s="14">
        <v>1739</v>
      </c>
      <c r="J57" s="14"/>
      <c r="K57" s="14">
        <v>1158</v>
      </c>
      <c r="L57" s="14"/>
      <c r="M57" s="15">
        <v>118</v>
      </c>
      <c r="N57" s="15"/>
      <c r="O57" s="14">
        <v>892</v>
      </c>
      <c r="P57" s="14"/>
      <c r="Q57" s="15">
        <v>301</v>
      </c>
      <c r="R57" s="14">
        <v>8192</v>
      </c>
      <c r="S57" s="2"/>
      <c r="T57" s="2"/>
    </row>
    <row r="58" spans="1:20" ht="15.75">
      <c r="A58" s="13" t="s">
        <v>53</v>
      </c>
      <c r="B58" s="14">
        <f t="shared" si="0"/>
        <v>60927</v>
      </c>
      <c r="C58" s="14">
        <v>25032</v>
      </c>
      <c r="D58" s="14"/>
      <c r="E58" s="14">
        <v>21292</v>
      </c>
      <c r="F58" s="14"/>
      <c r="G58" s="14">
        <v>3983</v>
      </c>
      <c r="H58" s="14"/>
      <c r="I58" s="14">
        <v>1155</v>
      </c>
      <c r="J58" s="14"/>
      <c r="K58" s="14">
        <v>1104</v>
      </c>
      <c r="L58" s="14"/>
      <c r="M58" s="15">
        <v>129</v>
      </c>
      <c r="N58" s="15"/>
      <c r="O58" s="14">
        <v>678</v>
      </c>
      <c r="P58" s="14"/>
      <c r="Q58" s="15">
        <v>251</v>
      </c>
      <c r="R58" s="14">
        <v>7303</v>
      </c>
      <c r="S58" s="2"/>
      <c r="T58" s="2"/>
    </row>
    <row r="59" spans="1:20" ht="15.75">
      <c r="A59" s="13" t="s">
        <v>54</v>
      </c>
      <c r="B59" s="14">
        <f t="shared" si="0"/>
        <v>12034</v>
      </c>
      <c r="C59" s="14">
        <v>3861</v>
      </c>
      <c r="D59" s="14"/>
      <c r="E59" s="14">
        <v>5379</v>
      </c>
      <c r="F59" s="14"/>
      <c r="G59" s="14">
        <v>1023</v>
      </c>
      <c r="H59" s="14"/>
      <c r="I59" s="14">
        <v>242</v>
      </c>
      <c r="J59" s="14"/>
      <c r="K59" s="14">
        <v>195</v>
      </c>
      <c r="L59" s="14"/>
      <c r="M59" s="15">
        <v>31</v>
      </c>
      <c r="N59" s="15"/>
      <c r="O59" s="14">
        <v>167</v>
      </c>
      <c r="P59" s="14"/>
      <c r="Q59" s="15">
        <v>52</v>
      </c>
      <c r="R59" s="14">
        <v>1084</v>
      </c>
      <c r="S59" s="2"/>
      <c r="T59" s="2"/>
    </row>
    <row r="60" spans="1:20" ht="15.75">
      <c r="A60" s="13" t="s">
        <v>55</v>
      </c>
      <c r="B60" s="14">
        <f t="shared" si="0"/>
        <v>6644</v>
      </c>
      <c r="C60" s="14">
        <v>1876</v>
      </c>
      <c r="D60" s="14"/>
      <c r="E60" s="14">
        <v>3006</v>
      </c>
      <c r="F60" s="14"/>
      <c r="G60" s="14">
        <v>481</v>
      </c>
      <c r="H60" s="14"/>
      <c r="I60" s="14">
        <v>209</v>
      </c>
      <c r="J60" s="14"/>
      <c r="K60" s="14">
        <v>110</v>
      </c>
      <c r="L60" s="14"/>
      <c r="M60" s="15">
        <v>19</v>
      </c>
      <c r="N60" s="15"/>
      <c r="O60" s="14">
        <v>114</v>
      </c>
      <c r="P60" s="14"/>
      <c r="Q60" s="15">
        <v>22</v>
      </c>
      <c r="R60" s="14">
        <v>807</v>
      </c>
      <c r="S60" s="2"/>
      <c r="T60" s="2"/>
    </row>
    <row r="61" spans="1:20" ht="15.75">
      <c r="A61" s="13" t="s">
        <v>56</v>
      </c>
      <c r="B61" s="14">
        <f t="shared" si="0"/>
        <v>12060</v>
      </c>
      <c r="C61" s="14">
        <v>3233</v>
      </c>
      <c r="D61" s="14"/>
      <c r="E61" s="14">
        <v>5184</v>
      </c>
      <c r="F61" s="14"/>
      <c r="G61" s="14">
        <v>1123</v>
      </c>
      <c r="H61" s="14"/>
      <c r="I61" s="14">
        <v>429</v>
      </c>
      <c r="J61" s="14"/>
      <c r="K61" s="14">
        <v>202</v>
      </c>
      <c r="L61" s="14"/>
      <c r="M61" s="15">
        <v>45</v>
      </c>
      <c r="N61" s="15"/>
      <c r="O61" s="14">
        <v>252</v>
      </c>
      <c r="P61" s="14"/>
      <c r="Q61" s="15">
        <v>53</v>
      </c>
      <c r="R61" s="14">
        <v>1539</v>
      </c>
      <c r="S61" s="2"/>
      <c r="T61" s="2"/>
    </row>
    <row r="62" spans="1:20" ht="15.75">
      <c r="A62" s="13" t="s">
        <v>57</v>
      </c>
      <c r="B62" s="14">
        <f t="shared" si="0"/>
        <v>33578</v>
      </c>
      <c r="C62" s="14">
        <v>7728</v>
      </c>
      <c r="D62" s="14"/>
      <c r="E62" s="14">
        <v>16137</v>
      </c>
      <c r="F62" s="14"/>
      <c r="G62" s="14">
        <v>1737</v>
      </c>
      <c r="H62" s="14"/>
      <c r="I62" s="14">
        <v>953</v>
      </c>
      <c r="J62" s="14"/>
      <c r="K62" s="14">
        <v>439</v>
      </c>
      <c r="L62" s="14"/>
      <c r="M62" s="15">
        <v>91</v>
      </c>
      <c r="N62" s="15"/>
      <c r="O62" s="14">
        <v>591</v>
      </c>
      <c r="P62" s="14"/>
      <c r="Q62" s="15">
        <v>146</v>
      </c>
      <c r="R62" s="14">
        <v>5756</v>
      </c>
      <c r="S62" s="2"/>
      <c r="T62" s="2"/>
    </row>
    <row r="63" spans="1:20" ht="15.75">
      <c r="A63" s="13" t="s">
        <v>58</v>
      </c>
      <c r="B63" s="14">
        <f t="shared" si="0"/>
        <v>407189</v>
      </c>
      <c r="C63" s="14">
        <v>147206</v>
      </c>
      <c r="D63" s="14"/>
      <c r="E63" s="14">
        <v>166001</v>
      </c>
      <c r="F63" s="14"/>
      <c r="G63" s="14">
        <v>27387</v>
      </c>
      <c r="H63" s="14"/>
      <c r="I63" s="14">
        <v>16056</v>
      </c>
      <c r="J63" s="14"/>
      <c r="K63" s="14">
        <v>5964</v>
      </c>
      <c r="L63" s="14"/>
      <c r="M63" s="15">
        <v>654</v>
      </c>
      <c r="N63" s="15"/>
      <c r="O63" s="14">
        <v>3568</v>
      </c>
      <c r="P63" s="14"/>
      <c r="Q63" s="15">
        <v>1312</v>
      </c>
      <c r="R63" s="14">
        <v>39041</v>
      </c>
      <c r="S63" s="2"/>
      <c r="T63" s="2"/>
    </row>
    <row r="64" spans="1:20" ht="15.75">
      <c r="A64" s="13" t="s">
        <v>59</v>
      </c>
      <c r="B64" s="14">
        <f t="shared" si="0"/>
        <v>24870</v>
      </c>
      <c r="C64" s="14">
        <v>8973</v>
      </c>
      <c r="D64" s="14"/>
      <c r="E64" s="14">
        <v>10449</v>
      </c>
      <c r="F64" s="14"/>
      <c r="G64" s="14">
        <v>1317</v>
      </c>
      <c r="H64" s="14"/>
      <c r="I64" s="14">
        <v>516</v>
      </c>
      <c r="J64" s="14"/>
      <c r="K64" s="14">
        <v>360</v>
      </c>
      <c r="L64" s="14"/>
      <c r="M64" s="15">
        <v>60</v>
      </c>
      <c r="N64" s="15"/>
      <c r="O64" s="14">
        <v>174</v>
      </c>
      <c r="P64" s="14"/>
      <c r="Q64" s="15">
        <v>98</v>
      </c>
      <c r="R64" s="14">
        <v>2923</v>
      </c>
      <c r="S64" s="2"/>
      <c r="T64" s="2"/>
    </row>
    <row r="65" spans="1:20" ht="15.75">
      <c r="A65" s="13" t="s">
        <v>60</v>
      </c>
      <c r="B65" s="14">
        <f aca="true" t="shared" si="1" ref="B65:B70">SUM(C65:R65)</f>
        <v>18815</v>
      </c>
      <c r="C65" s="14">
        <v>5007</v>
      </c>
      <c r="D65" s="14"/>
      <c r="E65" s="14">
        <v>9290</v>
      </c>
      <c r="F65" s="14"/>
      <c r="G65" s="14">
        <v>955</v>
      </c>
      <c r="H65" s="14"/>
      <c r="I65" s="14">
        <v>524</v>
      </c>
      <c r="J65" s="14"/>
      <c r="K65" s="14">
        <v>257</v>
      </c>
      <c r="L65" s="14"/>
      <c r="M65" s="15">
        <v>55</v>
      </c>
      <c r="N65" s="15"/>
      <c r="O65" s="14">
        <v>329</v>
      </c>
      <c r="P65" s="14"/>
      <c r="Q65" s="15">
        <v>89</v>
      </c>
      <c r="R65" s="14">
        <v>2309</v>
      </c>
      <c r="S65" s="2"/>
      <c r="T65" s="2"/>
    </row>
    <row r="66" spans="1:20" ht="15.75">
      <c r="A66" s="13" t="s">
        <v>61</v>
      </c>
      <c r="B66" s="14">
        <f t="shared" si="1"/>
        <v>28803</v>
      </c>
      <c r="C66" s="14">
        <v>12738</v>
      </c>
      <c r="D66" s="14"/>
      <c r="E66" s="14">
        <v>9981</v>
      </c>
      <c r="F66" s="14"/>
      <c r="G66" s="14">
        <v>1373</v>
      </c>
      <c r="H66" s="14"/>
      <c r="I66" s="14">
        <v>539</v>
      </c>
      <c r="J66" s="14"/>
      <c r="K66" s="14">
        <v>578</v>
      </c>
      <c r="L66" s="14"/>
      <c r="M66" s="15">
        <v>101</v>
      </c>
      <c r="N66" s="15"/>
      <c r="O66" s="14">
        <v>347</v>
      </c>
      <c r="P66" s="14"/>
      <c r="Q66" s="15">
        <v>170</v>
      </c>
      <c r="R66" s="14">
        <v>2976</v>
      </c>
      <c r="S66" s="2"/>
      <c r="T66" s="2"/>
    </row>
    <row r="67" spans="1:20" ht="15.75">
      <c r="A67" s="13" t="s">
        <v>62</v>
      </c>
      <c r="B67" s="14">
        <f t="shared" si="1"/>
        <v>65854</v>
      </c>
      <c r="C67" s="14">
        <v>23047</v>
      </c>
      <c r="D67" s="14"/>
      <c r="E67" s="14">
        <v>26836</v>
      </c>
      <c r="F67" s="14"/>
      <c r="G67" s="14">
        <v>5253</v>
      </c>
      <c r="H67" s="14"/>
      <c r="I67" s="14">
        <v>1529</v>
      </c>
      <c r="J67" s="14"/>
      <c r="K67" s="14">
        <v>1460</v>
      </c>
      <c r="L67" s="14"/>
      <c r="M67" s="15">
        <v>166</v>
      </c>
      <c r="N67" s="15"/>
      <c r="O67" s="14">
        <v>557</v>
      </c>
      <c r="P67" s="14"/>
      <c r="Q67" s="15">
        <v>302</v>
      </c>
      <c r="R67" s="14">
        <v>6704</v>
      </c>
      <c r="S67" s="2"/>
      <c r="T67" s="2"/>
    </row>
    <row r="68" spans="1:20" ht="15.75">
      <c r="A68" s="13" t="s">
        <v>63</v>
      </c>
      <c r="B68" s="14">
        <f t="shared" si="1"/>
        <v>23177</v>
      </c>
      <c r="C68" s="14">
        <v>6581</v>
      </c>
      <c r="D68" s="14"/>
      <c r="E68" s="14">
        <v>10739</v>
      </c>
      <c r="F68" s="14"/>
      <c r="G68" s="14">
        <v>1651</v>
      </c>
      <c r="H68" s="14"/>
      <c r="I68" s="14">
        <v>440</v>
      </c>
      <c r="J68" s="14"/>
      <c r="K68" s="14">
        <v>357</v>
      </c>
      <c r="L68" s="14"/>
      <c r="M68" s="15">
        <v>35</v>
      </c>
      <c r="N68" s="15"/>
      <c r="O68" s="14">
        <v>254</v>
      </c>
      <c r="P68" s="14"/>
      <c r="Q68" s="15">
        <v>174</v>
      </c>
      <c r="R68" s="14">
        <v>2946</v>
      </c>
      <c r="S68" s="2"/>
      <c r="T68" s="2"/>
    </row>
    <row r="69" spans="1:20" ht="15.75">
      <c r="A69" s="13" t="s">
        <v>64</v>
      </c>
      <c r="B69" s="14">
        <f t="shared" si="1"/>
        <v>20628</v>
      </c>
      <c r="C69" s="14">
        <v>5633</v>
      </c>
      <c r="D69" s="14"/>
      <c r="E69" s="14">
        <v>9396</v>
      </c>
      <c r="F69" s="14"/>
      <c r="G69" s="14">
        <v>1674</v>
      </c>
      <c r="H69" s="14"/>
      <c r="I69" s="14">
        <v>420</v>
      </c>
      <c r="J69" s="14"/>
      <c r="K69" s="14">
        <v>331</v>
      </c>
      <c r="L69" s="14"/>
      <c r="M69" s="15">
        <v>72</v>
      </c>
      <c r="N69" s="15"/>
      <c r="O69" s="14">
        <v>305</v>
      </c>
      <c r="P69" s="14"/>
      <c r="Q69" s="15">
        <v>170</v>
      </c>
      <c r="R69" s="14">
        <v>2627</v>
      </c>
      <c r="S69" s="2"/>
      <c r="T69" s="2"/>
    </row>
    <row r="70" spans="1:20" ht="15.75">
      <c r="A70" s="13" t="s">
        <v>65</v>
      </c>
      <c r="B70" s="14">
        <f t="shared" si="1"/>
        <v>31166</v>
      </c>
      <c r="C70" s="14">
        <v>6880</v>
      </c>
      <c r="D70" s="14"/>
      <c r="E70" s="14">
        <v>13890</v>
      </c>
      <c r="F70" s="14"/>
      <c r="G70" s="14">
        <v>3486</v>
      </c>
      <c r="H70" s="14"/>
      <c r="I70" s="14">
        <v>1005</v>
      </c>
      <c r="J70" s="14"/>
      <c r="K70" s="14">
        <v>511</v>
      </c>
      <c r="L70" s="14"/>
      <c r="M70" s="15">
        <v>92</v>
      </c>
      <c r="N70" s="15"/>
      <c r="O70" s="14">
        <v>1311</v>
      </c>
      <c r="P70" s="14"/>
      <c r="Q70" s="15">
        <v>160</v>
      </c>
      <c r="R70" s="14">
        <v>3831</v>
      </c>
      <c r="S70" s="2"/>
      <c r="T70" s="2"/>
    </row>
    <row r="71" spans="1:20" ht="15.75">
      <c r="A71" s="13" t="s">
        <v>66</v>
      </c>
      <c r="B71" s="14">
        <f>SUM(C71:R71)</f>
        <v>298009</v>
      </c>
      <c r="C71" s="14">
        <v>136627</v>
      </c>
      <c r="D71" s="14"/>
      <c r="E71" s="14">
        <v>100231</v>
      </c>
      <c r="F71" s="14"/>
      <c r="G71" s="14">
        <v>15572</v>
      </c>
      <c r="H71" s="14"/>
      <c r="I71" s="14">
        <v>7301</v>
      </c>
      <c r="J71" s="14"/>
      <c r="K71" s="14">
        <v>5048</v>
      </c>
      <c r="L71" s="14"/>
      <c r="M71" s="15">
        <v>371</v>
      </c>
      <c r="N71" s="15"/>
      <c r="O71" s="14">
        <v>1259</v>
      </c>
      <c r="P71" s="14"/>
      <c r="Q71" s="15">
        <v>780</v>
      </c>
      <c r="R71" s="14">
        <v>30820</v>
      </c>
      <c r="S71" s="2"/>
      <c r="T71" s="2"/>
    </row>
    <row r="72" spans="1:20" ht="15.75">
      <c r="A72" s="13" t="s">
        <v>67</v>
      </c>
      <c r="B72" s="14">
        <f>SUM(C72:R72)</f>
        <v>13469</v>
      </c>
      <c r="C72" s="14">
        <v>3331</v>
      </c>
      <c r="D72" s="14"/>
      <c r="E72" s="14">
        <v>6474</v>
      </c>
      <c r="F72" s="14"/>
      <c r="G72" s="14">
        <v>985</v>
      </c>
      <c r="H72" s="14"/>
      <c r="I72" s="14">
        <v>521</v>
      </c>
      <c r="J72" s="14"/>
      <c r="K72" s="14">
        <v>182</v>
      </c>
      <c r="L72" s="14"/>
      <c r="M72" s="15">
        <v>47</v>
      </c>
      <c r="N72" s="15"/>
      <c r="O72" s="14">
        <v>241</v>
      </c>
      <c r="P72" s="14"/>
      <c r="Q72" s="15">
        <v>33</v>
      </c>
      <c r="R72" s="14">
        <v>1655</v>
      </c>
      <c r="S72" s="2"/>
      <c r="T72" s="2"/>
    </row>
    <row r="73" spans="1:20" ht="15.75">
      <c r="A73" s="13" t="s">
        <v>68</v>
      </c>
      <c r="B73" s="14">
        <f>SUM(C73:R73)</f>
        <v>8137</v>
      </c>
      <c r="C73" s="14">
        <v>1950</v>
      </c>
      <c r="D73" s="14"/>
      <c r="E73" s="14">
        <v>3894</v>
      </c>
      <c r="F73" s="14"/>
      <c r="G73" s="14">
        <v>749</v>
      </c>
      <c r="H73" s="14"/>
      <c r="I73" s="14">
        <v>215</v>
      </c>
      <c r="J73" s="14"/>
      <c r="K73" s="14">
        <v>122</v>
      </c>
      <c r="L73" s="14"/>
      <c r="M73" s="15">
        <v>24</v>
      </c>
      <c r="N73" s="15"/>
      <c r="O73" s="14">
        <v>194</v>
      </c>
      <c r="P73" s="14"/>
      <c r="Q73" s="15">
        <v>33</v>
      </c>
      <c r="R73" s="14">
        <v>956</v>
      </c>
      <c r="S73" s="2"/>
      <c r="T73" s="2"/>
    </row>
    <row r="74" spans="1:20" ht="15.75">
      <c r="A74" s="20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"/>
      <c r="T74" s="2"/>
    </row>
    <row r="75" spans="1:20" ht="15.75">
      <c r="A75" s="34" t="s">
        <v>108</v>
      </c>
      <c r="B75" s="14"/>
      <c r="C75" s="14"/>
      <c r="D75" s="14"/>
      <c r="E75" s="14"/>
      <c r="F75" s="14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2"/>
      <c r="T75" s="2"/>
    </row>
    <row r="76" spans="1:20" ht="15.75">
      <c r="A76" s="2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2"/>
      <c r="T76" s="2"/>
    </row>
    <row r="77" spans="1:20" ht="15.75">
      <c r="A77" s="2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2"/>
      <c r="T77" s="2"/>
    </row>
    <row r="78" spans="1:20" ht="15.75">
      <c r="A78" s="2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2"/>
      <c r="T78" s="2"/>
    </row>
    <row r="79" spans="1:20" ht="15.75">
      <c r="A79" s="2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2"/>
      <c r="T79" s="2"/>
    </row>
    <row r="80" spans="1:20" ht="15.75">
      <c r="A80" s="2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2"/>
      <c r="T80" s="2"/>
    </row>
    <row r="81" spans="1:20" ht="15.75">
      <c r="A81" s="2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2"/>
      <c r="T81" s="2"/>
    </row>
    <row r="82" spans="1:20" ht="15.75">
      <c r="A82" s="2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2"/>
      <c r="T82" s="2"/>
    </row>
    <row r="83" spans="1:20" ht="15.75">
      <c r="A83" s="2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2"/>
      <c r="T83" s="2"/>
    </row>
    <row r="84" spans="1:20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</sheetData>
  <sheetProtection/>
  <hyperlinks>
    <hyperlink ref="A75" r:id="rId1" display="SOURCE:  New York State Board of Elections."/>
  </hyperlinks>
  <printOptions/>
  <pageMargins left="0.7" right="0.7" top="0.75" bottom="0.75" header="0.3" footer="0.3"/>
  <pageSetup fitToHeight="2" fitToWidth="1" horizontalDpi="600" verticalDpi="600" orientation="landscape" scale="6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2019-04-29T13:51:56Z</cp:lastPrinted>
  <dcterms:created xsi:type="dcterms:W3CDTF">1999-02-02T21:42:33Z</dcterms:created>
  <dcterms:modified xsi:type="dcterms:W3CDTF">2022-03-01T13:41:56Z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